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'CPT'!$A$1:$L$43</definedName>
    <definedName name="_xlnm.Print_Area" localSheetId="7">'DC1'!$A$1:$L$43</definedName>
    <definedName name="_xlnm.Print_Area" localSheetId="13">'DC2'!$A$1:$L$43</definedName>
    <definedName name="_xlnm.Print_Area" localSheetId="18">'DC3'!$A$1:$L$43</definedName>
    <definedName name="_xlnm.Print_Area" localSheetId="26">'DC4'!$A$1:$L$43</definedName>
    <definedName name="_xlnm.Print_Area" localSheetId="30">'DC5'!$A$1:$L$43</definedName>
    <definedName name="_xlnm.Print_Area" localSheetId="0">'Summary'!$A$1:$L$43</definedName>
    <definedName name="_xlnm.Print_Area" localSheetId="2">'WC011'!$A$1:$L$43</definedName>
    <definedName name="_xlnm.Print_Area" localSheetId="3">'WC012'!$A$1:$L$43</definedName>
    <definedName name="_xlnm.Print_Area" localSheetId="4">'WC013'!$A$1:$L$43</definedName>
    <definedName name="_xlnm.Print_Area" localSheetId="5">'WC014'!$A$1:$L$43</definedName>
    <definedName name="_xlnm.Print_Area" localSheetId="6">'WC015'!$A$1:$L$43</definedName>
    <definedName name="_xlnm.Print_Area" localSheetId="8">'WC022'!$A$1:$L$43</definedName>
    <definedName name="_xlnm.Print_Area" localSheetId="9">'WC023'!$A$1:$L$43</definedName>
    <definedName name="_xlnm.Print_Area" localSheetId="10">'WC024'!$A$1:$L$43</definedName>
    <definedName name="_xlnm.Print_Area" localSheetId="11">'WC025'!$A$1:$L$43</definedName>
    <definedName name="_xlnm.Print_Area" localSheetId="12">'WC026'!$A$1:$L$43</definedName>
    <definedName name="_xlnm.Print_Area" localSheetId="14">'WC031'!$A$1:$L$43</definedName>
    <definedName name="_xlnm.Print_Area" localSheetId="15">'WC032'!$A$1:$L$43</definedName>
    <definedName name="_xlnm.Print_Area" localSheetId="16">'WC033'!$A$1:$L$43</definedName>
    <definedName name="_xlnm.Print_Area" localSheetId="17">'WC034'!$A$1:$L$43</definedName>
    <definedName name="_xlnm.Print_Area" localSheetId="19">'WC041'!$A$1:$L$43</definedName>
    <definedName name="_xlnm.Print_Area" localSheetId="20">'WC042'!$A$1:$L$43</definedName>
    <definedName name="_xlnm.Print_Area" localSheetId="21">'WC043'!$A$1:$L$43</definedName>
    <definedName name="_xlnm.Print_Area" localSheetId="22">'WC044'!$A$1:$L$43</definedName>
    <definedName name="_xlnm.Print_Area" localSheetId="23">'WC045'!$A$1:$L$43</definedName>
    <definedName name="_xlnm.Print_Area" localSheetId="24">'WC047'!$A$1:$L$43</definedName>
    <definedName name="_xlnm.Print_Area" localSheetId="25">'WC048'!$A$1:$L$43</definedName>
    <definedName name="_xlnm.Print_Area" localSheetId="27">'WC051'!$A$1:$L$43</definedName>
    <definedName name="_xlnm.Print_Area" localSheetId="28">'WC052'!$A$1:$L$43</definedName>
    <definedName name="_xlnm.Print_Area" localSheetId="29">'WC053'!$A$1:$L$43</definedName>
  </definedNames>
  <calcPr fullCalcOnLoad="1"/>
</workbook>
</file>

<file path=xl/sharedStrings.xml><?xml version="1.0" encoding="utf-8"?>
<sst xmlns="http://schemas.openxmlformats.org/spreadsheetml/2006/main" count="1891" uniqueCount="83">
  <si>
    <t>Western Cape: Cape Town(CPT) - Table A7 Budgeted Cash Flows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</si>
  <si>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</si>
  <si>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</si>
  <si>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</si>
  <si>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</si>
  <si>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</si>
  <si>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</si>
  <si>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</si>
  <si>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</si>
  <si>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</si>
  <si>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</si>
  <si>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</si>
  <si>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</si>
  <si>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</si>
  <si>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</si>
  <si>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</si>
  <si>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</si>
  <si>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</si>
  <si>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CASH FLOW FROM OPERATING ACTIVITIES</t>
  </si>
  <si>
    <t>Receipts</t>
  </si>
  <si>
    <t>Property rates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</si>
  <si>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</si>
  <si>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</si>
  <si>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</si>
  <si>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</si>
  <si>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</si>
  <si>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</si>
  <si>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</si>
  <si>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</si>
  <si>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</si>
  <si>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</si>
  <si>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</si>
  <si>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</si>
  <si>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</si>
  <si>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</si>
  <si>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</si>
  <si>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</si>
  <si>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</si>
  <si>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</si>
  <si>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</si>
  <si>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</si>
  <si>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</si>
  <si>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</si>
  <si>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</si>
  <si>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</si>
  <si>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</si>
  <si>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</si>
  <si>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</si>
  <si>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</si>
  <si>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</si>
  <si>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Western Cape: Matzikama(WC011) - Table A7 Budgeted Cash Flows ( All ) for 4th Quarter ended 30 June 2019 (Figures Finalised as at 2019/11/08)</t>
  </si>
  <si>
    <t>Western Cape: Cederberg(WC012) - Table A7 Budgeted Cash Flows ( All ) for 4th Quarter ended 30 June 2019 (Figures Finalised as at 2019/11/08)</t>
  </si>
  <si>
    <t>Western Cape: Bergrivier(WC013) - Table A7 Budgeted Cash Flows ( All ) for 4th Quarter ended 30 June 2019 (Figures Finalised as at 2019/11/08)</t>
  </si>
  <si>
    <t>Western Cape: Saldanha Bay(WC014) - Table A7 Budgeted Cash Flows ( All ) for 4th Quarter ended 30 June 2019 (Figures Finalised as at 2019/11/08)</t>
  </si>
  <si>
    <t>Western Cape: Swartland(WC015) - Table A7 Budgeted Cash Flows ( All ) for 4th Quarter ended 30 June 2019 (Figures Finalised as at 2019/11/08)</t>
  </si>
  <si>
    <t>Western Cape: West Coast(DC1) - Table A7 Budgeted Cash Flows ( All ) for 4th Quarter ended 30 June 2019 (Figures Finalised as at 2019/11/08)</t>
  </si>
  <si>
    <t>Western Cape: Witzenberg(WC022) - Table A7 Budgeted Cash Flows ( All ) for 4th Quarter ended 30 June 2019 (Figures Finalised as at 2019/11/08)</t>
  </si>
  <si>
    <t>Western Cape: Drakenstein(WC023) - Table A7 Budgeted Cash Flows ( All ) for 4th Quarter ended 30 June 2019 (Figures Finalised as at 2019/11/08)</t>
  </si>
  <si>
    <t>Western Cape: Stellenbosch(WC024) - Table A7 Budgeted Cash Flows ( All ) for 4th Quarter ended 30 June 2019 (Figures Finalised as at 2019/11/08)</t>
  </si>
  <si>
    <t>Western Cape: Breede Valley(WC025) - Table A7 Budgeted Cash Flows ( All ) for 4th Quarter ended 30 June 2019 (Figures Finalised as at 2019/11/08)</t>
  </si>
  <si>
    <t>Western Cape: Langeberg(WC026) - Table A7 Budgeted Cash Flows ( All ) for 4th Quarter ended 30 June 2019 (Figures Finalised as at 2019/11/08)</t>
  </si>
  <si>
    <t>Western Cape: Cape Winelands DM(DC2) - Table A7 Budgeted Cash Flows ( All ) for 4th Quarter ended 30 June 2019 (Figures Finalised as at 2019/11/08)</t>
  </si>
  <si>
    <t>Western Cape: Theewaterskloof(WC031) - Table A7 Budgeted Cash Flows ( All ) for 4th Quarter ended 30 June 2019 (Figures Finalised as at 2019/11/08)</t>
  </si>
  <si>
    <t>Western Cape: Overstrand(WC032) - Table A7 Budgeted Cash Flows ( All ) for 4th Quarter ended 30 June 2019 (Figures Finalised as at 2019/11/08)</t>
  </si>
  <si>
    <t>Western Cape: Cape Agulhas(WC033) - Table A7 Budgeted Cash Flows ( All ) for 4th Quarter ended 30 June 2019 (Figures Finalised as at 2019/11/08)</t>
  </si>
  <si>
    <t>Western Cape: Swellendam(WC034) - Table A7 Budgeted Cash Flows ( All ) for 4th Quarter ended 30 June 2019 (Figures Finalised as at 2019/11/08)</t>
  </si>
  <si>
    <t>Western Cape: Overberg(DC3) - Table A7 Budgeted Cash Flows ( All ) for 4th Quarter ended 30 June 2019 (Figures Finalised as at 2019/11/08)</t>
  </si>
  <si>
    <t>Western Cape: Kannaland(WC041) - Table A7 Budgeted Cash Flows ( All ) for 4th Quarter ended 30 June 2019 (Figures Finalised as at 2019/11/08)</t>
  </si>
  <si>
    <t>Western Cape: Hessequa(WC042) - Table A7 Budgeted Cash Flows ( All ) for 4th Quarter ended 30 June 2019 (Figures Finalised as at 2019/11/08)</t>
  </si>
  <si>
    <t>Western Cape: Mossel Bay(WC043) - Table A7 Budgeted Cash Flows ( All ) for 4th Quarter ended 30 June 2019 (Figures Finalised as at 2019/11/08)</t>
  </si>
  <si>
    <t>Western Cape: George(WC044) - Table A7 Budgeted Cash Flows ( All ) for 4th Quarter ended 30 June 2019 (Figures Finalised as at 2019/11/08)</t>
  </si>
  <si>
    <t>Western Cape: Oudtshoorn(WC045) - Table A7 Budgeted Cash Flows ( All ) for 4th Quarter ended 30 June 2019 (Figures Finalised as at 2019/11/08)</t>
  </si>
  <si>
    <t>Western Cape: Bitou(WC047) - Table A7 Budgeted Cash Flows ( All ) for 4th Quarter ended 30 June 2019 (Figures Finalised as at 2019/11/08)</t>
  </si>
  <si>
    <t>Western Cape: Knysna(WC048) - Table A7 Budgeted Cash Flows ( All ) for 4th Quarter ended 30 June 2019 (Figures Finalised as at 2019/11/08)</t>
  </si>
  <si>
    <t>Western Cape: Garden Route(DC4) - Table A7 Budgeted Cash Flows ( All ) for 4th Quarter ended 30 June 2019 (Figures Finalised as at 2019/11/08)</t>
  </si>
  <si>
    <t>Western Cape: Laingsburg(WC051) - Table A7 Budgeted Cash Flows ( All ) for 4th Quarter ended 30 June 2019 (Figures Finalised as at 2019/11/08)</t>
  </si>
  <si>
    <t>Western Cape: Prince Albert(WC052) - Table A7 Budgeted Cash Flows ( All ) for 4th Quarter ended 30 June 2019 (Figures Finalised as at 2019/11/08)</t>
  </si>
  <si>
    <t>Western Cape: Beaufort West(WC053) - Table A7 Budgeted Cash Flows ( All ) for 4th Quarter ended 30 June 2019 (Figures Finalised as at 2019/11/08)</t>
  </si>
  <si>
    <t>Western Cape: Central Karoo(DC5) - Table A7 Budgeted Cash Flows ( All ) for 4th Quarter ended 30 June 2019 (Figures Finalised as at 2019/11/08)</t>
  </si>
  <si>
    <t>Summary - Table A7 Budgeted Cash Flows ( All ) for 4th Quarter ended 30 June 2019 (Figures Finalised as at 2019/11/08)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</si>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</sst>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8" fontId="2" fillId="0" borderId="11" xfId="0" applyNumberFormat="1" applyFont="1" applyFill="1" applyBorder="1" applyAlignment="1" applyProtection="1">
      <alignment horizontal="center"/>
      <protection/>
    </xf>
    <xf numFmtId="178" fontId="2" fillId="0" borderId="1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 applyProtection="1">
      <alignment horizontal="center"/>
      <protection/>
    </xf>
    <xf numFmtId="178" fontId="2" fillId="0" borderId="2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8" fontId="3" fillId="0" borderId="22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8" fontId="2" fillId="0" borderId="26" xfId="0" applyNumberFormat="1" applyFont="1" applyFill="1" applyBorder="1" applyAlignment="1" applyProtection="1">
      <alignment/>
      <protection/>
    </xf>
    <xf numFmtId="178" fontId="2" fillId="0" borderId="27" xfId="0" applyNumberFormat="1" applyFont="1" applyFill="1" applyBorder="1" applyAlignment="1" applyProtection="1">
      <alignment/>
      <protection/>
    </xf>
    <xf numFmtId="178" fontId="2" fillId="0" borderId="25" xfId="0" applyNumberFormat="1" applyFont="1" applyFill="1" applyBorder="1" applyAlignment="1" applyProtection="1">
      <alignment/>
      <protection/>
    </xf>
    <xf numFmtId="178" fontId="2" fillId="0" borderId="28" xfId="0" applyNumberFormat="1" applyFont="1" applyFill="1" applyBorder="1" applyAlignment="1" applyProtection="1">
      <alignment/>
      <protection/>
    </xf>
    <xf numFmtId="178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3" fillId="0" borderId="18" xfId="42" applyNumberFormat="1" applyFont="1" applyFill="1" applyBorder="1" applyAlignment="1" applyProtection="1">
      <alignment/>
      <protection/>
    </xf>
    <xf numFmtId="178" fontId="3" fillId="0" borderId="22" xfId="42" applyNumberFormat="1" applyFont="1" applyFill="1" applyBorder="1" applyAlignment="1" applyProtection="1">
      <alignment/>
      <protection/>
    </xf>
    <xf numFmtId="178" fontId="3" fillId="0" borderId="23" xfId="42" applyNumberFormat="1" applyFont="1" applyFill="1" applyBorder="1" applyAlignment="1" applyProtection="1">
      <alignment/>
      <protection/>
    </xf>
    <xf numFmtId="178" fontId="3" fillId="0" borderId="24" xfId="42" applyNumberFormat="1" applyFont="1" applyFill="1" applyBorder="1" applyAlignment="1" applyProtection="1">
      <alignment/>
      <protection/>
    </xf>
    <xf numFmtId="178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2" fillId="0" borderId="16" xfId="0" applyNumberFormat="1" applyFont="1" applyFill="1" applyBorder="1" applyAlignment="1" applyProtection="1">
      <alignment/>
      <protection/>
    </xf>
    <xf numFmtId="178" fontId="2" fillId="0" borderId="14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78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8838802797</v>
      </c>
      <c r="D6" s="19">
        <v>10420738525</v>
      </c>
      <c r="E6" s="20">
        <v>182740650</v>
      </c>
      <c r="F6" s="21">
        <v>488749167</v>
      </c>
      <c r="G6" s="19">
        <v>1734733437</v>
      </c>
      <c r="H6" s="20">
        <v>1734733437</v>
      </c>
      <c r="I6" s="22">
        <v>3597652388</v>
      </c>
      <c r="J6" s="23">
        <v>1287403648</v>
      </c>
      <c r="K6" s="19">
        <v>1342879807</v>
      </c>
      <c r="L6" s="20">
        <v>1401316687</v>
      </c>
    </row>
    <row r="7" spans="1:12" ht="12.75">
      <c r="A7" s="24" t="s">
        <v>21</v>
      </c>
      <c r="B7" s="18"/>
      <c r="C7" s="19">
        <v>24923405649</v>
      </c>
      <c r="D7" s="19">
        <v>26082811860</v>
      </c>
      <c r="E7" s="20">
        <v>638857476</v>
      </c>
      <c r="F7" s="21">
        <v>1882593115</v>
      </c>
      <c r="G7" s="19">
        <v>2395660737</v>
      </c>
      <c r="H7" s="20">
        <v>2395660737</v>
      </c>
      <c r="I7" s="22">
        <v>675534307</v>
      </c>
      <c r="J7" s="23">
        <v>3445154333</v>
      </c>
      <c r="K7" s="19">
        <v>3523567591</v>
      </c>
      <c r="L7" s="20">
        <v>3770190597</v>
      </c>
    </row>
    <row r="8" spans="1:12" ht="12.75">
      <c r="A8" s="24" t="s">
        <v>22</v>
      </c>
      <c r="B8" s="18"/>
      <c r="C8" s="19">
        <v>2936032144</v>
      </c>
      <c r="D8" s="19">
        <v>2736554933</v>
      </c>
      <c r="E8" s="20">
        <v>36324237</v>
      </c>
      <c r="F8" s="21">
        <v>566508313</v>
      </c>
      <c r="G8" s="19">
        <v>997946439</v>
      </c>
      <c r="H8" s="20">
        <v>997946439</v>
      </c>
      <c r="I8" s="22">
        <v>32632262</v>
      </c>
      <c r="J8" s="23">
        <v>1374898578</v>
      </c>
      <c r="K8" s="19">
        <v>1467017216</v>
      </c>
      <c r="L8" s="20">
        <v>1550638132</v>
      </c>
    </row>
    <row r="9" spans="1:12" ht="12.75">
      <c r="A9" s="24" t="s">
        <v>23</v>
      </c>
      <c r="B9" s="18" t="s">
        <v>24</v>
      </c>
      <c r="C9" s="19">
        <v>6308988307</v>
      </c>
      <c r="D9" s="19">
        <v>6657021733</v>
      </c>
      <c r="E9" s="20">
        <v>98206698</v>
      </c>
      <c r="F9" s="21">
        <v>1410628838</v>
      </c>
      <c r="G9" s="19">
        <v>1437287227</v>
      </c>
      <c r="H9" s="20">
        <v>1437287227</v>
      </c>
      <c r="I9" s="22">
        <v>108777469</v>
      </c>
      <c r="J9" s="23">
        <v>2088715655</v>
      </c>
      <c r="K9" s="19">
        <v>2151704680</v>
      </c>
      <c r="L9" s="20">
        <v>2137260277</v>
      </c>
    </row>
    <row r="10" spans="1:12" ht="12.75">
      <c r="A10" s="24" t="s">
        <v>25</v>
      </c>
      <c r="B10" s="18" t="s">
        <v>24</v>
      </c>
      <c r="C10" s="19">
        <v>3313964934</v>
      </c>
      <c r="D10" s="19">
        <v>2936461377</v>
      </c>
      <c r="E10" s="20">
        <v>0</v>
      </c>
      <c r="F10" s="21">
        <v>462721691</v>
      </c>
      <c r="G10" s="19">
        <v>464323228</v>
      </c>
      <c r="H10" s="20">
        <v>464323228</v>
      </c>
      <c r="I10" s="22">
        <v>8433235</v>
      </c>
      <c r="J10" s="23">
        <v>395367174</v>
      </c>
      <c r="K10" s="19">
        <v>437053807</v>
      </c>
      <c r="L10" s="20">
        <v>273917540</v>
      </c>
    </row>
    <row r="11" spans="1:12" ht="12.75">
      <c r="A11" s="24" t="s">
        <v>26</v>
      </c>
      <c r="B11" s="18"/>
      <c r="C11" s="19">
        <v>1301374443</v>
      </c>
      <c r="D11" s="19">
        <v>1533222198</v>
      </c>
      <c r="E11" s="20">
        <v>3765715</v>
      </c>
      <c r="F11" s="21">
        <v>80441187</v>
      </c>
      <c r="G11" s="19">
        <v>166697851</v>
      </c>
      <c r="H11" s="20">
        <v>166697851</v>
      </c>
      <c r="I11" s="22">
        <v>40447127</v>
      </c>
      <c r="J11" s="23">
        <v>185391271</v>
      </c>
      <c r="K11" s="19">
        <v>194110906</v>
      </c>
      <c r="L11" s="20">
        <v>196514338</v>
      </c>
    </row>
    <row r="12" spans="1:12" ht="12.75">
      <c r="A12" s="24" t="s">
        <v>27</v>
      </c>
      <c r="B12" s="18"/>
      <c r="C12" s="19">
        <v>15120</v>
      </c>
      <c r="D12" s="19">
        <v>15120</v>
      </c>
      <c r="E12" s="20">
        <v>0</v>
      </c>
      <c r="F12" s="21">
        <v>3000</v>
      </c>
      <c r="G12" s="19">
        <v>3000</v>
      </c>
      <c r="H12" s="20">
        <v>3000</v>
      </c>
      <c r="I12" s="22">
        <v>0</v>
      </c>
      <c r="J12" s="23">
        <v>26666456</v>
      </c>
      <c r="K12" s="19">
        <v>27962283</v>
      </c>
      <c r="L12" s="20">
        <v>30427545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-37205020934</v>
      </c>
      <c r="D14" s="19">
        <v>-39694801699</v>
      </c>
      <c r="E14" s="20">
        <v>-32756335819</v>
      </c>
      <c r="F14" s="21">
        <v>-48461386961</v>
      </c>
      <c r="G14" s="19">
        <v>-48124908450</v>
      </c>
      <c r="H14" s="20">
        <v>-48124908450</v>
      </c>
      <c r="I14" s="22">
        <v>-41626314775</v>
      </c>
      <c r="J14" s="23">
        <v>-52905209611</v>
      </c>
      <c r="K14" s="19">
        <v>-56346089503</v>
      </c>
      <c r="L14" s="20">
        <v>-60407766694</v>
      </c>
    </row>
    <row r="15" spans="1:12" ht="12.75">
      <c r="A15" s="24" t="s">
        <v>30</v>
      </c>
      <c r="B15" s="18"/>
      <c r="C15" s="19">
        <v>-1073023676</v>
      </c>
      <c r="D15" s="19">
        <v>-1029232088</v>
      </c>
      <c r="E15" s="20">
        <v>-1119776766</v>
      </c>
      <c r="F15" s="21">
        <v>-1562314324</v>
      </c>
      <c r="G15" s="19">
        <v>-1284549343</v>
      </c>
      <c r="H15" s="20">
        <v>-1284549343</v>
      </c>
      <c r="I15" s="22">
        <v>-1184425774</v>
      </c>
      <c r="J15" s="23">
        <v>-1337154841</v>
      </c>
      <c r="K15" s="19">
        <v>-1491482258</v>
      </c>
      <c r="L15" s="20">
        <v>-1906108591</v>
      </c>
    </row>
    <row r="16" spans="1:12" ht="12.75">
      <c r="A16" s="24" t="s">
        <v>31</v>
      </c>
      <c r="B16" s="18" t="s">
        <v>24</v>
      </c>
      <c r="C16" s="19">
        <v>-264217513</v>
      </c>
      <c r="D16" s="19">
        <v>-122523249</v>
      </c>
      <c r="E16" s="20">
        <v>-403359060</v>
      </c>
      <c r="F16" s="21">
        <v>-362392426</v>
      </c>
      <c r="G16" s="19">
        <v>-616360115</v>
      </c>
      <c r="H16" s="20">
        <v>-616360115</v>
      </c>
      <c r="I16" s="22">
        <v>-506566046</v>
      </c>
      <c r="J16" s="23">
        <v>-642774241</v>
      </c>
      <c r="K16" s="19">
        <v>-757805607</v>
      </c>
      <c r="L16" s="20">
        <v>-694215348</v>
      </c>
    </row>
    <row r="17" spans="1:12" ht="12.75">
      <c r="A17" s="25" t="s">
        <v>32</v>
      </c>
      <c r="B17" s="26"/>
      <c r="C17" s="27">
        <f>SUM(C6:C16)</f>
        <v>9080321271</v>
      </c>
      <c r="D17" s="27">
        <f aca="true" t="shared" si="0" ref="D17:L17">SUM(D6:D16)</f>
        <v>9520268710</v>
      </c>
      <c r="E17" s="28">
        <f t="shared" si="0"/>
        <v>-33319576869</v>
      </c>
      <c r="F17" s="29">
        <f t="shared" si="0"/>
        <v>-45494448400</v>
      </c>
      <c r="G17" s="27">
        <f t="shared" si="0"/>
        <v>-42829165989</v>
      </c>
      <c r="H17" s="30">
        <f t="shared" si="0"/>
        <v>-42829165989</v>
      </c>
      <c r="I17" s="29">
        <f t="shared" si="0"/>
        <v>-38853829807</v>
      </c>
      <c r="J17" s="31">
        <f t="shared" si="0"/>
        <v>-46081541578</v>
      </c>
      <c r="K17" s="27">
        <f t="shared" si="0"/>
        <v>-49451081078</v>
      </c>
      <c r="L17" s="28">
        <f t="shared" si="0"/>
        <v>-53647825517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172753085</v>
      </c>
      <c r="D21" s="19">
        <v>-311910381</v>
      </c>
      <c r="E21" s="20">
        <v>0</v>
      </c>
      <c r="F21" s="38">
        <v>4919700</v>
      </c>
      <c r="G21" s="39">
        <v>5993151</v>
      </c>
      <c r="H21" s="40">
        <v>5993151</v>
      </c>
      <c r="I21" s="22">
        <v>0</v>
      </c>
      <c r="J21" s="41">
        <v>16287992</v>
      </c>
      <c r="K21" s="39">
        <v>13795511</v>
      </c>
      <c r="L21" s="40">
        <v>13089440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4822207</v>
      </c>
      <c r="D23" s="19">
        <v>-4473613</v>
      </c>
      <c r="E23" s="20">
        <v>-66831475</v>
      </c>
      <c r="F23" s="38">
        <v>-846731</v>
      </c>
      <c r="G23" s="39">
        <v>9904764</v>
      </c>
      <c r="H23" s="40">
        <v>9904764</v>
      </c>
      <c r="I23" s="22">
        <v>71086117</v>
      </c>
      <c r="J23" s="41">
        <v>6844500</v>
      </c>
      <c r="K23" s="39">
        <v>20655454</v>
      </c>
      <c r="L23" s="40">
        <v>1225799</v>
      </c>
    </row>
    <row r="24" spans="1:12" ht="12.75">
      <c r="A24" s="24" t="s">
        <v>37</v>
      </c>
      <c r="B24" s="18"/>
      <c r="C24" s="19">
        <v>-607930464</v>
      </c>
      <c r="D24" s="19">
        <v>-447223836</v>
      </c>
      <c r="E24" s="20">
        <v>-4540860915</v>
      </c>
      <c r="F24" s="21">
        <v>4628072874</v>
      </c>
      <c r="G24" s="19">
        <v>-1882643522</v>
      </c>
      <c r="H24" s="20">
        <v>-1882643522</v>
      </c>
      <c r="I24" s="22">
        <v>-1938419950</v>
      </c>
      <c r="J24" s="23">
        <v>1535452619</v>
      </c>
      <c r="K24" s="19">
        <v>2031241297</v>
      </c>
      <c r="L24" s="20">
        <v>-404896565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-8025808874</v>
      </c>
      <c r="D26" s="19">
        <v>-8300275267</v>
      </c>
      <c r="E26" s="20">
        <v>-180499053</v>
      </c>
      <c r="F26" s="21">
        <v>-1979173849</v>
      </c>
      <c r="G26" s="19">
        <v>-1938797713</v>
      </c>
      <c r="H26" s="20">
        <v>-1938797713</v>
      </c>
      <c r="I26" s="22">
        <v>95393707</v>
      </c>
      <c r="J26" s="23">
        <v>-2155849313</v>
      </c>
      <c r="K26" s="19">
        <v>-1727059416</v>
      </c>
      <c r="L26" s="20">
        <v>-1616290736</v>
      </c>
    </row>
    <row r="27" spans="1:12" ht="12.75">
      <c r="A27" s="25" t="s">
        <v>39</v>
      </c>
      <c r="B27" s="26"/>
      <c r="C27" s="27">
        <f>SUM(C21:C26)</f>
        <v>-8456164046</v>
      </c>
      <c r="D27" s="27">
        <f aca="true" t="shared" si="1" ref="D27:L27">SUM(D21:D26)</f>
        <v>-9063883097</v>
      </c>
      <c r="E27" s="28">
        <f t="shared" si="1"/>
        <v>-4788191443</v>
      </c>
      <c r="F27" s="29">
        <f t="shared" si="1"/>
        <v>2652971994</v>
      </c>
      <c r="G27" s="27">
        <f t="shared" si="1"/>
        <v>-3805543320</v>
      </c>
      <c r="H27" s="28">
        <f t="shared" si="1"/>
        <v>-3805543320</v>
      </c>
      <c r="I27" s="30">
        <f t="shared" si="1"/>
        <v>-1771940126</v>
      </c>
      <c r="J27" s="31">
        <f t="shared" si="1"/>
        <v>-597264202</v>
      </c>
      <c r="K27" s="27">
        <f t="shared" si="1"/>
        <v>338632846</v>
      </c>
      <c r="L27" s="28">
        <f t="shared" si="1"/>
        <v>-2006872062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2289920</v>
      </c>
      <c r="D31" s="19">
        <v>236769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20391551</v>
      </c>
      <c r="K31" s="19">
        <v>233293</v>
      </c>
      <c r="L31" s="20">
        <v>5445658</v>
      </c>
    </row>
    <row r="32" spans="1:12" ht="12.75">
      <c r="A32" s="24" t="s">
        <v>42</v>
      </c>
      <c r="B32" s="18"/>
      <c r="C32" s="19">
        <v>664736363</v>
      </c>
      <c r="D32" s="19">
        <v>587459883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50000000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72032552</v>
      </c>
      <c r="D33" s="19">
        <v>14360355</v>
      </c>
      <c r="E33" s="20">
        <v>455534556</v>
      </c>
      <c r="F33" s="21">
        <v>218094522</v>
      </c>
      <c r="G33" s="39">
        <v>9618081</v>
      </c>
      <c r="H33" s="40">
        <v>9618081</v>
      </c>
      <c r="I33" s="42">
        <v>-532537095</v>
      </c>
      <c r="J33" s="23">
        <v>-55737351</v>
      </c>
      <c r="K33" s="19">
        <v>-5085930</v>
      </c>
      <c r="L33" s="20">
        <v>72215154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-654820254</v>
      </c>
      <c r="D35" s="19">
        <v>-756150112</v>
      </c>
      <c r="E35" s="20">
        <v>-302144926</v>
      </c>
      <c r="F35" s="21">
        <v>-747841193</v>
      </c>
      <c r="G35" s="19">
        <v>-753034375</v>
      </c>
      <c r="H35" s="20">
        <v>-753034375</v>
      </c>
      <c r="I35" s="22">
        <v>-61740211</v>
      </c>
      <c r="J35" s="23">
        <v>-869280234</v>
      </c>
      <c r="K35" s="19">
        <v>-1055101603</v>
      </c>
      <c r="L35" s="20">
        <v>-1281578774</v>
      </c>
    </row>
    <row r="36" spans="1:12" ht="12.75">
      <c r="A36" s="25" t="s">
        <v>45</v>
      </c>
      <c r="B36" s="26"/>
      <c r="C36" s="27">
        <f>SUM(C31:C35)</f>
        <v>84238581</v>
      </c>
      <c r="D36" s="27">
        <f aca="true" t="shared" si="2" ref="D36:L36">SUM(D31:D35)</f>
        <v>-154093105</v>
      </c>
      <c r="E36" s="28">
        <f t="shared" si="2"/>
        <v>153389630</v>
      </c>
      <c r="F36" s="29">
        <f t="shared" si="2"/>
        <v>-529746671</v>
      </c>
      <c r="G36" s="27">
        <f t="shared" si="2"/>
        <v>-743416294</v>
      </c>
      <c r="H36" s="28">
        <f t="shared" si="2"/>
        <v>-743416294</v>
      </c>
      <c r="I36" s="30">
        <f t="shared" si="2"/>
        <v>-594277306</v>
      </c>
      <c r="J36" s="31">
        <f t="shared" si="2"/>
        <v>-854626034</v>
      </c>
      <c r="K36" s="27">
        <f t="shared" si="2"/>
        <v>-1059954240</v>
      </c>
      <c r="L36" s="28">
        <f t="shared" si="2"/>
        <v>-1203917962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708395806</v>
      </c>
      <c r="D38" s="33">
        <f aca="true" t="shared" si="3" ref="D38:L38">+D17+D27+D36</f>
        <v>302292508</v>
      </c>
      <c r="E38" s="34">
        <f t="shared" si="3"/>
        <v>-37954378682</v>
      </c>
      <c r="F38" s="35">
        <f t="shared" si="3"/>
        <v>-43371223077</v>
      </c>
      <c r="G38" s="33">
        <f t="shared" si="3"/>
        <v>-47378125603</v>
      </c>
      <c r="H38" s="34">
        <f t="shared" si="3"/>
        <v>-47378125603</v>
      </c>
      <c r="I38" s="36">
        <f t="shared" si="3"/>
        <v>-41220047239</v>
      </c>
      <c r="J38" s="37">
        <f t="shared" si="3"/>
        <v>-47533431814</v>
      </c>
      <c r="K38" s="33">
        <f t="shared" si="3"/>
        <v>-50172402472</v>
      </c>
      <c r="L38" s="34">
        <f t="shared" si="3"/>
        <v>-56858615541</v>
      </c>
    </row>
    <row r="39" spans="1:12" ht="12.75">
      <c r="A39" s="24" t="s">
        <v>47</v>
      </c>
      <c r="B39" s="18" t="s">
        <v>48</v>
      </c>
      <c r="C39" s="33">
        <v>6728887004</v>
      </c>
      <c r="D39" s="33">
        <v>7446238023</v>
      </c>
      <c r="E39" s="34">
        <v>1410742646</v>
      </c>
      <c r="F39" s="35">
        <v>3113303812</v>
      </c>
      <c r="G39" s="33">
        <v>3346372901</v>
      </c>
      <c r="H39" s="34">
        <v>3346372901</v>
      </c>
      <c r="I39" s="36">
        <v>1446447799</v>
      </c>
      <c r="J39" s="37">
        <v>4179636915</v>
      </c>
      <c r="K39" s="33">
        <v>2026788916</v>
      </c>
      <c r="L39" s="34">
        <v>1797904013</v>
      </c>
    </row>
    <row r="40" spans="1:12" ht="12.75">
      <c r="A40" s="43" t="s">
        <v>49</v>
      </c>
      <c r="B40" s="44" t="s">
        <v>48</v>
      </c>
      <c r="C40" s="45">
        <f>+C38+C39</f>
        <v>7437282810</v>
      </c>
      <c r="D40" s="45">
        <f aca="true" t="shared" si="4" ref="D40:L40">+D38+D39</f>
        <v>7748530531</v>
      </c>
      <c r="E40" s="46">
        <f t="shared" si="4"/>
        <v>-36543636036</v>
      </c>
      <c r="F40" s="47">
        <f t="shared" si="4"/>
        <v>-40257919265</v>
      </c>
      <c r="G40" s="45">
        <f t="shared" si="4"/>
        <v>-44031752702</v>
      </c>
      <c r="H40" s="46">
        <f t="shared" si="4"/>
        <v>-44031752702</v>
      </c>
      <c r="I40" s="48">
        <f t="shared" si="4"/>
        <v>-39773599440</v>
      </c>
      <c r="J40" s="49">
        <f t="shared" si="4"/>
        <v>-43353794899</v>
      </c>
      <c r="K40" s="45">
        <f t="shared" si="4"/>
        <v>-48145613556</v>
      </c>
      <c r="L40" s="46">
        <f t="shared" si="4"/>
        <v>-55060711528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207369241</v>
      </c>
      <c r="D6" s="19">
        <v>226527649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1078161964</v>
      </c>
      <c r="D7" s="19">
        <v>1155749818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71755853</v>
      </c>
      <c r="D8" s="19">
        <v>94662997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107501029</v>
      </c>
      <c r="D9" s="19">
        <v>144627012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97736057</v>
      </c>
      <c r="D10" s="19">
        <v>81256733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30398888</v>
      </c>
      <c r="D11" s="19">
        <v>36701711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15120</v>
      </c>
      <c r="D12" s="19">
        <v>15120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-1288829393</v>
      </c>
      <c r="D14" s="19">
        <v>-1432818270</v>
      </c>
      <c r="E14" s="20">
        <v>-1549027252</v>
      </c>
      <c r="F14" s="21">
        <v>-1865472253</v>
      </c>
      <c r="G14" s="19">
        <v>-1750941351</v>
      </c>
      <c r="H14" s="20">
        <v>-1750941351</v>
      </c>
      <c r="I14" s="22">
        <v>-1690531021</v>
      </c>
      <c r="J14" s="23">
        <v>-1875312874</v>
      </c>
      <c r="K14" s="19">
        <v>-2051068605</v>
      </c>
      <c r="L14" s="20">
        <v>-2190003538</v>
      </c>
    </row>
    <row r="15" spans="1:12" ht="12.75">
      <c r="A15" s="24" t="s">
        <v>30</v>
      </c>
      <c r="B15" s="18"/>
      <c r="C15" s="19">
        <v>-76579560</v>
      </c>
      <c r="D15" s="19">
        <v>-93989644</v>
      </c>
      <c r="E15" s="20">
        <v>-132449713</v>
      </c>
      <c r="F15" s="21">
        <v>-144574379</v>
      </c>
      <c r="G15" s="19">
        <v>-166259521</v>
      </c>
      <c r="H15" s="20">
        <v>-166259521</v>
      </c>
      <c r="I15" s="22">
        <v>-158386287</v>
      </c>
      <c r="J15" s="23">
        <v>-162758940</v>
      </c>
      <c r="K15" s="19">
        <v>-161128159</v>
      </c>
      <c r="L15" s="20">
        <v>-158837871</v>
      </c>
    </row>
    <row r="16" spans="1:12" ht="12.75">
      <c r="A16" s="24" t="s">
        <v>31</v>
      </c>
      <c r="B16" s="18" t="s">
        <v>24</v>
      </c>
      <c r="C16" s="19">
        <v>-4875157</v>
      </c>
      <c r="D16" s="19">
        <v>-5488776</v>
      </c>
      <c r="E16" s="20">
        <v>-9624299</v>
      </c>
      <c r="F16" s="21">
        <v>-19163261</v>
      </c>
      <c r="G16" s="19">
        <v>-23031761</v>
      </c>
      <c r="H16" s="20">
        <v>-23031761</v>
      </c>
      <c r="I16" s="22">
        <v>-21623542</v>
      </c>
      <c r="J16" s="23">
        <v>-16929823</v>
      </c>
      <c r="K16" s="19">
        <v>-39511508</v>
      </c>
      <c r="L16" s="20">
        <v>-36412921</v>
      </c>
    </row>
    <row r="17" spans="1:12" ht="12.75">
      <c r="A17" s="25" t="s">
        <v>32</v>
      </c>
      <c r="B17" s="26"/>
      <c r="C17" s="27">
        <f>SUM(C6:C16)</f>
        <v>222654042</v>
      </c>
      <c r="D17" s="27">
        <f aca="true" t="shared" si="0" ref="D17:L17">SUM(D6:D16)</f>
        <v>207244350</v>
      </c>
      <c r="E17" s="28">
        <f t="shared" si="0"/>
        <v>-1691101264</v>
      </c>
      <c r="F17" s="29">
        <f t="shared" si="0"/>
        <v>-2029209893</v>
      </c>
      <c r="G17" s="27">
        <f t="shared" si="0"/>
        <v>-1940232633</v>
      </c>
      <c r="H17" s="30">
        <f t="shared" si="0"/>
        <v>-1940232633</v>
      </c>
      <c r="I17" s="29">
        <f t="shared" si="0"/>
        <v>-1870540850</v>
      </c>
      <c r="J17" s="31">
        <f t="shared" si="0"/>
        <v>-2055001637</v>
      </c>
      <c r="K17" s="27">
        <f t="shared" si="0"/>
        <v>-2251708272</v>
      </c>
      <c r="L17" s="28">
        <f t="shared" si="0"/>
        <v>-2385254330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3936341</v>
      </c>
      <c r="D21" s="19">
        <v>-535995862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3584015</v>
      </c>
      <c r="D23" s="19">
        <v>636765</v>
      </c>
      <c r="E23" s="20">
        <v>501112</v>
      </c>
      <c r="F23" s="38">
        <v>-2526236</v>
      </c>
      <c r="G23" s="39">
        <v>0</v>
      </c>
      <c r="H23" s="40">
        <v>0</v>
      </c>
      <c r="I23" s="22">
        <v>844650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257013</v>
      </c>
      <c r="E24" s="20">
        <v>4228</v>
      </c>
      <c r="F24" s="21">
        <v>-137218</v>
      </c>
      <c r="G24" s="19">
        <v>-10</v>
      </c>
      <c r="H24" s="20">
        <v>-10</v>
      </c>
      <c r="I24" s="22">
        <v>8033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-329375483</v>
      </c>
      <c r="D26" s="19">
        <v>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-321855127</v>
      </c>
      <c r="D27" s="27">
        <f aca="true" t="shared" si="1" ref="D27:L27">SUM(D21:D26)</f>
        <v>-535102084</v>
      </c>
      <c r="E27" s="28">
        <f t="shared" si="1"/>
        <v>505340</v>
      </c>
      <c r="F27" s="29">
        <f t="shared" si="1"/>
        <v>-2663454</v>
      </c>
      <c r="G27" s="27">
        <f t="shared" si="1"/>
        <v>-10</v>
      </c>
      <c r="H27" s="28">
        <f t="shared" si="1"/>
        <v>-10</v>
      </c>
      <c r="I27" s="30">
        <f t="shared" si="1"/>
        <v>852683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294530916</v>
      </c>
      <c r="D32" s="19">
        <v>422866334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2782081</v>
      </c>
      <c r="D33" s="19">
        <v>3855317</v>
      </c>
      <c r="E33" s="20">
        <v>3382316</v>
      </c>
      <c r="F33" s="21">
        <v>36354725</v>
      </c>
      <c r="G33" s="39">
        <v>3973704</v>
      </c>
      <c r="H33" s="40">
        <v>3973704</v>
      </c>
      <c r="I33" s="42">
        <v>13459298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-132932517</v>
      </c>
      <c r="D35" s="19">
        <v>-134288458</v>
      </c>
      <c r="E35" s="20">
        <v>2122065</v>
      </c>
      <c r="F35" s="21">
        <v>-2064660</v>
      </c>
      <c r="G35" s="19">
        <v>-178805737</v>
      </c>
      <c r="H35" s="20">
        <v>-178805737</v>
      </c>
      <c r="I35" s="22">
        <v>-1867166</v>
      </c>
      <c r="J35" s="23">
        <v>-184492535</v>
      </c>
      <c r="K35" s="19">
        <v>-199879210</v>
      </c>
      <c r="L35" s="20">
        <v>-215432239</v>
      </c>
    </row>
    <row r="36" spans="1:12" ht="12.75">
      <c r="A36" s="25" t="s">
        <v>45</v>
      </c>
      <c r="B36" s="26"/>
      <c r="C36" s="27">
        <f>SUM(C31:C35)</f>
        <v>164380480</v>
      </c>
      <c r="D36" s="27">
        <f aca="true" t="shared" si="2" ref="D36:L36">SUM(D31:D35)</f>
        <v>292433193</v>
      </c>
      <c r="E36" s="28">
        <f t="shared" si="2"/>
        <v>5504381</v>
      </c>
      <c r="F36" s="29">
        <f t="shared" si="2"/>
        <v>34290065</v>
      </c>
      <c r="G36" s="27">
        <f t="shared" si="2"/>
        <v>-174832033</v>
      </c>
      <c r="H36" s="28">
        <f t="shared" si="2"/>
        <v>-174832033</v>
      </c>
      <c r="I36" s="30">
        <f t="shared" si="2"/>
        <v>11592132</v>
      </c>
      <c r="J36" s="31">
        <f t="shared" si="2"/>
        <v>-184492535</v>
      </c>
      <c r="K36" s="27">
        <f t="shared" si="2"/>
        <v>-199879210</v>
      </c>
      <c r="L36" s="28">
        <f t="shared" si="2"/>
        <v>-215432239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65179395</v>
      </c>
      <c r="D38" s="33">
        <f aca="true" t="shared" si="3" ref="D38:L38">+D17+D27+D36</f>
        <v>-35424541</v>
      </c>
      <c r="E38" s="34">
        <f t="shared" si="3"/>
        <v>-1685091543</v>
      </c>
      <c r="F38" s="35">
        <f t="shared" si="3"/>
        <v>-1997583282</v>
      </c>
      <c r="G38" s="33">
        <f t="shared" si="3"/>
        <v>-2115064676</v>
      </c>
      <c r="H38" s="34">
        <f t="shared" si="3"/>
        <v>-2115064676</v>
      </c>
      <c r="I38" s="36">
        <f t="shared" si="3"/>
        <v>-1858096035</v>
      </c>
      <c r="J38" s="37">
        <f t="shared" si="3"/>
        <v>-2239494172</v>
      </c>
      <c r="K38" s="33">
        <f t="shared" si="3"/>
        <v>-2451587482</v>
      </c>
      <c r="L38" s="34">
        <f t="shared" si="3"/>
        <v>-2600686569</v>
      </c>
    </row>
    <row r="39" spans="1:12" ht="12.75">
      <c r="A39" s="24" t="s">
        <v>47</v>
      </c>
      <c r="B39" s="18" t="s">
        <v>48</v>
      </c>
      <c r="C39" s="33">
        <v>259525666</v>
      </c>
      <c r="D39" s="33">
        <v>324705061</v>
      </c>
      <c r="E39" s="34">
        <v>0</v>
      </c>
      <c r="F39" s="35">
        <v>241087517</v>
      </c>
      <c r="G39" s="33">
        <v>202450095</v>
      </c>
      <c r="H39" s="34">
        <v>202450095</v>
      </c>
      <c r="I39" s="36">
        <v>229099917</v>
      </c>
      <c r="J39" s="37">
        <v>137091707</v>
      </c>
      <c r="K39" s="33">
        <v>139701967</v>
      </c>
      <c r="L39" s="34">
        <v>180787043</v>
      </c>
    </row>
    <row r="40" spans="1:12" ht="12.75">
      <c r="A40" s="43" t="s">
        <v>49</v>
      </c>
      <c r="B40" s="44" t="s">
        <v>48</v>
      </c>
      <c r="C40" s="45">
        <f>+C38+C39</f>
        <v>324705061</v>
      </c>
      <c r="D40" s="45">
        <f aca="true" t="shared" si="4" ref="D40:L40">+D38+D39</f>
        <v>289280520</v>
      </c>
      <c r="E40" s="46">
        <f t="shared" si="4"/>
        <v>-1685091543</v>
      </c>
      <c r="F40" s="47">
        <f t="shared" si="4"/>
        <v>-1756495765</v>
      </c>
      <c r="G40" s="45">
        <f t="shared" si="4"/>
        <v>-1912614581</v>
      </c>
      <c r="H40" s="46">
        <f t="shared" si="4"/>
        <v>-1912614581</v>
      </c>
      <c r="I40" s="48">
        <f t="shared" si="4"/>
        <v>-1628996118</v>
      </c>
      <c r="J40" s="49">
        <f t="shared" si="4"/>
        <v>-2102402465</v>
      </c>
      <c r="K40" s="45">
        <f t="shared" si="4"/>
        <v>-2311885515</v>
      </c>
      <c r="L40" s="46">
        <f t="shared" si="4"/>
        <v>-2419899526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269310347</v>
      </c>
      <c r="D6" s="19">
        <v>290102397</v>
      </c>
      <c r="E6" s="20">
        <v>0</v>
      </c>
      <c r="F6" s="21">
        <v>0</v>
      </c>
      <c r="G6" s="19">
        <v>339796262</v>
      </c>
      <c r="H6" s="20">
        <v>339796262</v>
      </c>
      <c r="I6" s="22">
        <v>2375</v>
      </c>
      <c r="J6" s="23">
        <v>358513264</v>
      </c>
      <c r="K6" s="19">
        <v>358513264</v>
      </c>
      <c r="L6" s="20">
        <v>358513264</v>
      </c>
    </row>
    <row r="7" spans="1:12" ht="12.75">
      <c r="A7" s="24" t="s">
        <v>21</v>
      </c>
      <c r="B7" s="18"/>
      <c r="C7" s="19">
        <v>713656966</v>
      </c>
      <c r="D7" s="19">
        <v>773129326</v>
      </c>
      <c r="E7" s="20">
        <v>0</v>
      </c>
      <c r="F7" s="21">
        <v>0</v>
      </c>
      <c r="G7" s="19">
        <v>1001620334</v>
      </c>
      <c r="H7" s="20">
        <v>1001620334</v>
      </c>
      <c r="I7" s="22">
        <v>14783</v>
      </c>
      <c r="J7" s="23">
        <v>1090475717</v>
      </c>
      <c r="K7" s="19">
        <v>1090963185</v>
      </c>
      <c r="L7" s="20">
        <v>1166346569</v>
      </c>
    </row>
    <row r="8" spans="1:12" ht="12.75">
      <c r="A8" s="24" t="s">
        <v>22</v>
      </c>
      <c r="B8" s="18"/>
      <c r="C8" s="19">
        <v>63010360</v>
      </c>
      <c r="D8" s="19">
        <v>17987914</v>
      </c>
      <c r="E8" s="20">
        <v>0</v>
      </c>
      <c r="F8" s="21">
        <v>0</v>
      </c>
      <c r="G8" s="19">
        <v>156449216</v>
      </c>
      <c r="H8" s="20">
        <v>156449216</v>
      </c>
      <c r="I8" s="22">
        <v>25515</v>
      </c>
      <c r="J8" s="23">
        <v>167210816</v>
      </c>
      <c r="K8" s="19">
        <v>167210816</v>
      </c>
      <c r="L8" s="20">
        <v>167210816</v>
      </c>
    </row>
    <row r="9" spans="1:12" ht="12.75">
      <c r="A9" s="24" t="s">
        <v>23</v>
      </c>
      <c r="B9" s="18" t="s">
        <v>24</v>
      </c>
      <c r="C9" s="19">
        <v>124849295</v>
      </c>
      <c r="D9" s="19">
        <v>216896062</v>
      </c>
      <c r="E9" s="20">
        <v>0</v>
      </c>
      <c r="F9" s="21">
        <v>19534520</v>
      </c>
      <c r="G9" s="19">
        <v>76514132</v>
      </c>
      <c r="H9" s="20">
        <v>76514132</v>
      </c>
      <c r="I9" s="22">
        <v>0</v>
      </c>
      <c r="J9" s="23">
        <v>62456888</v>
      </c>
      <c r="K9" s="19">
        <v>62456888</v>
      </c>
      <c r="L9" s="20">
        <v>62456888</v>
      </c>
    </row>
    <row r="10" spans="1:12" ht="12.75">
      <c r="A10" s="24" t="s">
        <v>25</v>
      </c>
      <c r="B10" s="18" t="s">
        <v>24</v>
      </c>
      <c r="C10" s="19">
        <v>112233105</v>
      </c>
      <c r="D10" s="19">
        <v>47748317</v>
      </c>
      <c r="E10" s="20">
        <v>0</v>
      </c>
      <c r="F10" s="21">
        <v>0</v>
      </c>
      <c r="G10" s="19">
        <v>57068000</v>
      </c>
      <c r="H10" s="20">
        <v>57068000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49713156</v>
      </c>
      <c r="D11" s="19">
        <v>62669876</v>
      </c>
      <c r="E11" s="20">
        <v>0</v>
      </c>
      <c r="F11" s="21">
        <v>0</v>
      </c>
      <c r="G11" s="19">
        <v>50760405</v>
      </c>
      <c r="H11" s="20">
        <v>50760405</v>
      </c>
      <c r="I11" s="22">
        <v>0</v>
      </c>
      <c r="J11" s="23">
        <v>49846075</v>
      </c>
      <c r="K11" s="19">
        <v>49846075</v>
      </c>
      <c r="L11" s="20">
        <v>49846075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-989353429</v>
      </c>
      <c r="D14" s="19">
        <v>-947222598</v>
      </c>
      <c r="E14" s="20">
        <v>-500927588</v>
      </c>
      <c r="F14" s="21">
        <v>-1391303270</v>
      </c>
      <c r="G14" s="19">
        <v>-1387855142</v>
      </c>
      <c r="H14" s="20">
        <v>-1387855142</v>
      </c>
      <c r="I14" s="22">
        <v>-1170207704</v>
      </c>
      <c r="J14" s="23">
        <v>-1479298099</v>
      </c>
      <c r="K14" s="19">
        <v>-1568143952</v>
      </c>
      <c r="L14" s="20">
        <v>-1665224525</v>
      </c>
    </row>
    <row r="15" spans="1:12" ht="12.75">
      <c r="A15" s="24" t="s">
        <v>30</v>
      </c>
      <c r="B15" s="18"/>
      <c r="C15" s="19">
        <v>-20390548</v>
      </c>
      <c r="D15" s="19">
        <v>-19626895</v>
      </c>
      <c r="E15" s="20">
        <v>0</v>
      </c>
      <c r="F15" s="21">
        <v>-26476730</v>
      </c>
      <c r="G15" s="19">
        <v>-20476730</v>
      </c>
      <c r="H15" s="20">
        <v>-20476730</v>
      </c>
      <c r="I15" s="22">
        <v>-17036225</v>
      </c>
      <c r="J15" s="23">
        <v>-39877000</v>
      </c>
      <c r="K15" s="19">
        <v>-54668390</v>
      </c>
      <c r="L15" s="20">
        <v>-66655177</v>
      </c>
    </row>
    <row r="16" spans="1:12" ht="12.75">
      <c r="A16" s="24" t="s">
        <v>31</v>
      </c>
      <c r="B16" s="18" t="s">
        <v>24</v>
      </c>
      <c r="C16" s="19">
        <v>-6215883</v>
      </c>
      <c r="D16" s="19">
        <v>-6932896</v>
      </c>
      <c r="E16" s="20">
        <v>0</v>
      </c>
      <c r="F16" s="21">
        <v>-9102419</v>
      </c>
      <c r="G16" s="19">
        <v>-9102419</v>
      </c>
      <c r="H16" s="20">
        <v>-9102419</v>
      </c>
      <c r="I16" s="22">
        <v>-9129449</v>
      </c>
      <c r="J16" s="23">
        <v>-10048600</v>
      </c>
      <c r="K16" s="19">
        <v>-10627700</v>
      </c>
      <c r="L16" s="20">
        <v>-11241500</v>
      </c>
    </row>
    <row r="17" spans="1:12" ht="12.75">
      <c r="A17" s="25" t="s">
        <v>32</v>
      </c>
      <c r="B17" s="26"/>
      <c r="C17" s="27">
        <f>SUM(C6:C16)</f>
        <v>316813369</v>
      </c>
      <c r="D17" s="27">
        <f aca="true" t="shared" si="0" ref="D17:L17">SUM(D6:D16)</f>
        <v>434751503</v>
      </c>
      <c r="E17" s="28">
        <f t="shared" si="0"/>
        <v>-500927588</v>
      </c>
      <c r="F17" s="29">
        <f t="shared" si="0"/>
        <v>-1407347899</v>
      </c>
      <c r="G17" s="27">
        <f t="shared" si="0"/>
        <v>264774058</v>
      </c>
      <c r="H17" s="30">
        <f t="shared" si="0"/>
        <v>264774058</v>
      </c>
      <c r="I17" s="29">
        <f t="shared" si="0"/>
        <v>-1196330705</v>
      </c>
      <c r="J17" s="31">
        <f t="shared" si="0"/>
        <v>199279061</v>
      </c>
      <c r="K17" s="27">
        <f t="shared" si="0"/>
        <v>95550186</v>
      </c>
      <c r="L17" s="28">
        <f t="shared" si="0"/>
        <v>61252410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352546</v>
      </c>
      <c r="D21" s="19">
        <v>2243531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-9244867</v>
      </c>
      <c r="D23" s="19">
        <v>-1164340</v>
      </c>
      <c r="E23" s="20">
        <v>0</v>
      </c>
      <c r="F23" s="38">
        <v>0</v>
      </c>
      <c r="G23" s="39">
        <v>0</v>
      </c>
      <c r="H23" s="40">
        <v>0</v>
      </c>
      <c r="I23" s="22">
        <v>35935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112264879</v>
      </c>
      <c r="D24" s="19">
        <v>-95418314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-348019496</v>
      </c>
      <c r="D26" s="19">
        <v>-410203201</v>
      </c>
      <c r="E26" s="20">
        <v>8235824</v>
      </c>
      <c r="F26" s="21">
        <v>-515860751</v>
      </c>
      <c r="G26" s="19">
        <v>-563550230</v>
      </c>
      <c r="H26" s="20">
        <v>-563550230</v>
      </c>
      <c r="I26" s="22">
        <v>-1932497</v>
      </c>
      <c r="J26" s="23">
        <v>-558276528</v>
      </c>
      <c r="K26" s="19">
        <v>-414612759</v>
      </c>
      <c r="L26" s="20">
        <v>-426337700</v>
      </c>
    </row>
    <row r="27" spans="1:12" ht="12.75">
      <c r="A27" s="25" t="s">
        <v>39</v>
      </c>
      <c r="B27" s="26"/>
      <c r="C27" s="27">
        <f>SUM(C21:C26)</f>
        <v>-244646938</v>
      </c>
      <c r="D27" s="27">
        <f aca="true" t="shared" si="1" ref="D27:L27">SUM(D21:D26)</f>
        <v>-504542324</v>
      </c>
      <c r="E27" s="28">
        <f t="shared" si="1"/>
        <v>8235824</v>
      </c>
      <c r="F27" s="29">
        <f t="shared" si="1"/>
        <v>-515860751</v>
      </c>
      <c r="G27" s="27">
        <f t="shared" si="1"/>
        <v>-563550230</v>
      </c>
      <c r="H27" s="28">
        <f t="shared" si="1"/>
        <v>-563550230</v>
      </c>
      <c r="I27" s="30">
        <f t="shared" si="1"/>
        <v>-1896562</v>
      </c>
      <c r="J27" s="31">
        <f t="shared" si="1"/>
        <v>-558276528</v>
      </c>
      <c r="K27" s="27">
        <f t="shared" si="1"/>
        <v>-414612759</v>
      </c>
      <c r="L27" s="28">
        <f t="shared" si="1"/>
        <v>-426337700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50000000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-8163</v>
      </c>
      <c r="F33" s="21">
        <v>8163</v>
      </c>
      <c r="G33" s="39">
        <v>0</v>
      </c>
      <c r="H33" s="40">
        <v>0</v>
      </c>
      <c r="I33" s="42">
        <v>1757392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-11144642</v>
      </c>
      <c r="D35" s="19">
        <v>-11908295</v>
      </c>
      <c r="E35" s="20">
        <v>-14501989</v>
      </c>
      <c r="F35" s="21">
        <v>0</v>
      </c>
      <c r="G35" s="19">
        <v>0</v>
      </c>
      <c r="H35" s="20">
        <v>0</v>
      </c>
      <c r="I35" s="22">
        <v>-11367719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38855358</v>
      </c>
      <c r="D36" s="27">
        <f aca="true" t="shared" si="2" ref="D36:L36">SUM(D31:D35)</f>
        <v>-11908295</v>
      </c>
      <c r="E36" s="28">
        <f t="shared" si="2"/>
        <v>-14510152</v>
      </c>
      <c r="F36" s="29">
        <f t="shared" si="2"/>
        <v>8163</v>
      </c>
      <c r="G36" s="27">
        <f t="shared" si="2"/>
        <v>0</v>
      </c>
      <c r="H36" s="28">
        <f t="shared" si="2"/>
        <v>0</v>
      </c>
      <c r="I36" s="30">
        <f t="shared" si="2"/>
        <v>-9610327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111021789</v>
      </c>
      <c r="D38" s="33">
        <f aca="true" t="shared" si="3" ref="D38:L38">+D17+D27+D36</f>
        <v>-81699116</v>
      </c>
      <c r="E38" s="34">
        <f t="shared" si="3"/>
        <v>-507201916</v>
      </c>
      <c r="F38" s="35">
        <f t="shared" si="3"/>
        <v>-1923200487</v>
      </c>
      <c r="G38" s="33">
        <f t="shared" si="3"/>
        <v>-298776172</v>
      </c>
      <c r="H38" s="34">
        <f t="shared" si="3"/>
        <v>-298776172</v>
      </c>
      <c r="I38" s="36">
        <f t="shared" si="3"/>
        <v>-1207837594</v>
      </c>
      <c r="J38" s="37">
        <f t="shared" si="3"/>
        <v>-358997467</v>
      </c>
      <c r="K38" s="33">
        <f t="shared" si="3"/>
        <v>-319062573</v>
      </c>
      <c r="L38" s="34">
        <f t="shared" si="3"/>
        <v>-365085290</v>
      </c>
    </row>
    <row r="39" spans="1:12" ht="12.75">
      <c r="A39" s="24" t="s">
        <v>47</v>
      </c>
      <c r="B39" s="18" t="s">
        <v>48</v>
      </c>
      <c r="C39" s="33">
        <v>17165202</v>
      </c>
      <c r="D39" s="33">
        <v>128016153</v>
      </c>
      <c r="E39" s="34">
        <v>-96144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128186991</v>
      </c>
      <c r="D40" s="45">
        <f aca="true" t="shared" si="4" ref="D40:L40">+D38+D39</f>
        <v>46317037</v>
      </c>
      <c r="E40" s="46">
        <f t="shared" si="4"/>
        <v>-507298060</v>
      </c>
      <c r="F40" s="47">
        <f t="shared" si="4"/>
        <v>-1923200487</v>
      </c>
      <c r="G40" s="45">
        <f t="shared" si="4"/>
        <v>-298776172</v>
      </c>
      <c r="H40" s="46">
        <f t="shared" si="4"/>
        <v>-298776172</v>
      </c>
      <c r="I40" s="48">
        <f t="shared" si="4"/>
        <v>-1207837594</v>
      </c>
      <c r="J40" s="49">
        <f t="shared" si="4"/>
        <v>-358997467</v>
      </c>
      <c r="K40" s="45">
        <f t="shared" si="4"/>
        <v>-319062573</v>
      </c>
      <c r="L40" s="46">
        <f t="shared" si="4"/>
        <v>-365085290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97321904</v>
      </c>
      <c r="D6" s="19">
        <v>110766237</v>
      </c>
      <c r="E6" s="20">
        <v>0</v>
      </c>
      <c r="F6" s="21">
        <v>8850000</v>
      </c>
      <c r="G6" s="19">
        <v>9139338</v>
      </c>
      <c r="H6" s="20">
        <v>9139338</v>
      </c>
      <c r="I6" s="22">
        <v>0</v>
      </c>
      <c r="J6" s="23">
        <v>92827742</v>
      </c>
      <c r="K6" s="19">
        <v>98428708</v>
      </c>
      <c r="L6" s="20">
        <v>104334430</v>
      </c>
    </row>
    <row r="7" spans="1:12" ht="12.75">
      <c r="A7" s="24" t="s">
        <v>21</v>
      </c>
      <c r="B7" s="18"/>
      <c r="C7" s="19">
        <v>445592323</v>
      </c>
      <c r="D7" s="19">
        <v>467188646</v>
      </c>
      <c r="E7" s="20">
        <v>0</v>
      </c>
      <c r="F7" s="21">
        <v>289147100</v>
      </c>
      <c r="G7" s="19">
        <v>119067863</v>
      </c>
      <c r="H7" s="20">
        <v>119067863</v>
      </c>
      <c r="I7" s="22">
        <v>0</v>
      </c>
      <c r="J7" s="23">
        <v>306217988</v>
      </c>
      <c r="K7" s="19">
        <v>323962309</v>
      </c>
      <c r="L7" s="20">
        <v>340173101</v>
      </c>
    </row>
    <row r="8" spans="1:12" ht="12.75">
      <c r="A8" s="24" t="s">
        <v>22</v>
      </c>
      <c r="B8" s="18"/>
      <c r="C8" s="19">
        <v>56306701</v>
      </c>
      <c r="D8" s="19">
        <v>72088996</v>
      </c>
      <c r="E8" s="20">
        <v>0</v>
      </c>
      <c r="F8" s="21">
        <v>116254600</v>
      </c>
      <c r="G8" s="19">
        <v>370835283</v>
      </c>
      <c r="H8" s="20">
        <v>370835283</v>
      </c>
      <c r="I8" s="22">
        <v>0</v>
      </c>
      <c r="J8" s="23">
        <v>161848700</v>
      </c>
      <c r="K8" s="19">
        <v>162214600</v>
      </c>
      <c r="L8" s="20">
        <v>169350133</v>
      </c>
    </row>
    <row r="9" spans="1:12" ht="12.75">
      <c r="A9" s="24" t="s">
        <v>23</v>
      </c>
      <c r="B9" s="18" t="s">
        <v>24</v>
      </c>
      <c r="C9" s="19">
        <v>109603551</v>
      </c>
      <c r="D9" s="19">
        <v>114489968</v>
      </c>
      <c r="E9" s="20">
        <v>0</v>
      </c>
      <c r="F9" s="21">
        <v>143093000</v>
      </c>
      <c r="G9" s="19">
        <v>141751405</v>
      </c>
      <c r="H9" s="20">
        <v>141751405</v>
      </c>
      <c r="I9" s="22">
        <v>0</v>
      </c>
      <c r="J9" s="23">
        <v>259006247</v>
      </c>
      <c r="K9" s="19">
        <v>256290000</v>
      </c>
      <c r="L9" s="20">
        <v>237607000</v>
      </c>
    </row>
    <row r="10" spans="1:12" ht="12.75">
      <c r="A10" s="24" t="s">
        <v>25</v>
      </c>
      <c r="B10" s="18" t="s">
        <v>24</v>
      </c>
      <c r="C10" s="19">
        <v>41393982</v>
      </c>
      <c r="D10" s="19">
        <v>68043064</v>
      </c>
      <c r="E10" s="20">
        <v>0</v>
      </c>
      <c r="F10" s="21">
        <v>141090000</v>
      </c>
      <c r="G10" s="19">
        <v>155996715</v>
      </c>
      <c r="H10" s="20">
        <v>155996715</v>
      </c>
      <c r="I10" s="22">
        <v>0</v>
      </c>
      <c r="J10" s="23">
        <v>109602000</v>
      </c>
      <c r="K10" s="19">
        <v>75230000</v>
      </c>
      <c r="L10" s="20">
        <v>56787000</v>
      </c>
    </row>
    <row r="11" spans="1:12" ht="12.75">
      <c r="A11" s="24" t="s">
        <v>26</v>
      </c>
      <c r="B11" s="18"/>
      <c r="C11" s="19">
        <v>14469071</v>
      </c>
      <c r="D11" s="19">
        <v>20873822</v>
      </c>
      <c r="E11" s="20">
        <v>0</v>
      </c>
      <c r="F11" s="21">
        <v>15061900</v>
      </c>
      <c r="G11" s="19">
        <v>16494534</v>
      </c>
      <c r="H11" s="20">
        <v>16494534</v>
      </c>
      <c r="I11" s="22">
        <v>0</v>
      </c>
      <c r="J11" s="23">
        <v>17336658</v>
      </c>
      <c r="K11" s="19">
        <v>18328637</v>
      </c>
      <c r="L11" s="20">
        <v>19428355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-664535651</v>
      </c>
      <c r="D14" s="19">
        <v>-709211355</v>
      </c>
      <c r="E14" s="20">
        <v>-64249455</v>
      </c>
      <c r="F14" s="21">
        <v>-815735279</v>
      </c>
      <c r="G14" s="19">
        <v>-776878670</v>
      </c>
      <c r="H14" s="20">
        <v>-776878670</v>
      </c>
      <c r="I14" s="22">
        <v>-754435297</v>
      </c>
      <c r="J14" s="23">
        <v>-830069536</v>
      </c>
      <c r="K14" s="19">
        <v>-881675723</v>
      </c>
      <c r="L14" s="20">
        <v>-943776571</v>
      </c>
    </row>
    <row r="15" spans="1:12" ht="12.75">
      <c r="A15" s="24" t="s">
        <v>30</v>
      </c>
      <c r="B15" s="18"/>
      <c r="C15" s="19">
        <v>-24470656</v>
      </c>
      <c r="D15" s="19">
        <v>-28046119</v>
      </c>
      <c r="E15" s="20">
        <v>-54707</v>
      </c>
      <c r="F15" s="21">
        <v>-24505128</v>
      </c>
      <c r="G15" s="19">
        <v>-24505128</v>
      </c>
      <c r="H15" s="20">
        <v>-24505128</v>
      </c>
      <c r="I15" s="22">
        <v>-24682411</v>
      </c>
      <c r="J15" s="23">
        <v>-23654166</v>
      </c>
      <c r="K15" s="19">
        <v>-22832794</v>
      </c>
      <c r="L15" s="20">
        <v>-24202763</v>
      </c>
    </row>
    <row r="16" spans="1:12" ht="12.75">
      <c r="A16" s="24" t="s">
        <v>31</v>
      </c>
      <c r="B16" s="18" t="s">
        <v>24</v>
      </c>
      <c r="C16" s="19">
        <v>-279600</v>
      </c>
      <c r="D16" s="19">
        <v>23109769</v>
      </c>
      <c r="E16" s="20">
        <v>3338021</v>
      </c>
      <c r="F16" s="21">
        <v>-21229253</v>
      </c>
      <c r="G16" s="19">
        <v>-17887127</v>
      </c>
      <c r="H16" s="20">
        <v>-17887127</v>
      </c>
      <c r="I16" s="22">
        <v>-16267966</v>
      </c>
      <c r="J16" s="23">
        <v>-125094095</v>
      </c>
      <c r="K16" s="19">
        <v>-117983355</v>
      </c>
      <c r="L16" s="20">
        <v>-89047055</v>
      </c>
    </row>
    <row r="17" spans="1:12" ht="12.75">
      <c r="A17" s="25" t="s">
        <v>32</v>
      </c>
      <c r="B17" s="26"/>
      <c r="C17" s="27">
        <f>SUM(C6:C16)</f>
        <v>75401625</v>
      </c>
      <c r="D17" s="27">
        <f aca="true" t="shared" si="0" ref="D17:L17">SUM(D6:D16)</f>
        <v>139303028</v>
      </c>
      <c r="E17" s="28">
        <f t="shared" si="0"/>
        <v>-60966141</v>
      </c>
      <c r="F17" s="29">
        <f t="shared" si="0"/>
        <v>-147973060</v>
      </c>
      <c r="G17" s="27">
        <f t="shared" si="0"/>
        <v>-5985787</v>
      </c>
      <c r="H17" s="30">
        <f t="shared" si="0"/>
        <v>-5985787</v>
      </c>
      <c r="I17" s="29">
        <f t="shared" si="0"/>
        <v>-795385674</v>
      </c>
      <c r="J17" s="31">
        <f t="shared" si="0"/>
        <v>-31978462</v>
      </c>
      <c r="K17" s="27">
        <f t="shared" si="0"/>
        <v>-88037618</v>
      </c>
      <c r="L17" s="28">
        <f t="shared" si="0"/>
        <v>-129346370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1464867</v>
      </c>
      <c r="D21" s="19">
        <v>-197970</v>
      </c>
      <c r="E21" s="20">
        <v>0</v>
      </c>
      <c r="F21" s="38">
        <v>1219700</v>
      </c>
      <c r="G21" s="39">
        <v>1219700</v>
      </c>
      <c r="H21" s="40">
        <v>1219700</v>
      </c>
      <c r="I21" s="22">
        <v>0</v>
      </c>
      <c r="J21" s="41">
        <v>1288100</v>
      </c>
      <c r="K21" s="39">
        <v>1360100</v>
      </c>
      <c r="L21" s="40">
        <v>1441706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1457641</v>
      </c>
      <c r="D23" s="19">
        <v>158753</v>
      </c>
      <c r="E23" s="20">
        <v>-40970</v>
      </c>
      <c r="F23" s="38">
        <v>40970</v>
      </c>
      <c r="G23" s="39">
        <v>0</v>
      </c>
      <c r="H23" s="40">
        <v>0</v>
      </c>
      <c r="I23" s="22">
        <v>98118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-50000000</v>
      </c>
      <c r="D24" s="19">
        <v>-10000000</v>
      </c>
      <c r="E24" s="20">
        <v>0</v>
      </c>
      <c r="F24" s="21">
        <v>0</v>
      </c>
      <c r="G24" s="19">
        <v>0</v>
      </c>
      <c r="H24" s="20">
        <v>0</v>
      </c>
      <c r="I24" s="22">
        <v>30000000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-83570394</v>
      </c>
      <c r="D26" s="19">
        <v>-101114960</v>
      </c>
      <c r="E26" s="20">
        <v>0</v>
      </c>
      <c r="F26" s="21">
        <v>-226667177</v>
      </c>
      <c r="G26" s="19">
        <v>-272453659</v>
      </c>
      <c r="H26" s="20">
        <v>-272453659</v>
      </c>
      <c r="I26" s="22">
        <v>110223383</v>
      </c>
      <c r="J26" s="23">
        <v>-191722515</v>
      </c>
      <c r="K26" s="19">
        <v>-136730712</v>
      </c>
      <c r="L26" s="20">
        <v>-109333522</v>
      </c>
    </row>
    <row r="27" spans="1:12" ht="12.75">
      <c r="A27" s="25" t="s">
        <v>39</v>
      </c>
      <c r="B27" s="26"/>
      <c r="C27" s="27">
        <f>SUM(C21:C26)</f>
        <v>-130647886</v>
      </c>
      <c r="D27" s="27">
        <f aca="true" t="shared" si="1" ref="D27:L27">SUM(D21:D26)</f>
        <v>-111154177</v>
      </c>
      <c r="E27" s="28">
        <f t="shared" si="1"/>
        <v>-40970</v>
      </c>
      <c r="F27" s="29">
        <f t="shared" si="1"/>
        <v>-225406507</v>
      </c>
      <c r="G27" s="27">
        <f t="shared" si="1"/>
        <v>-271233959</v>
      </c>
      <c r="H27" s="28">
        <f t="shared" si="1"/>
        <v>-271233959</v>
      </c>
      <c r="I27" s="30">
        <f t="shared" si="1"/>
        <v>140321501</v>
      </c>
      <c r="J27" s="31">
        <f t="shared" si="1"/>
        <v>-190434415</v>
      </c>
      <c r="K27" s="27">
        <f t="shared" si="1"/>
        <v>-135370612</v>
      </c>
      <c r="L27" s="28">
        <f t="shared" si="1"/>
        <v>-107891816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60000000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365341</v>
      </c>
      <c r="D33" s="19">
        <v>-365584</v>
      </c>
      <c r="E33" s="20">
        <v>5820</v>
      </c>
      <c r="F33" s="21">
        <v>-5820</v>
      </c>
      <c r="G33" s="39">
        <v>0</v>
      </c>
      <c r="H33" s="40">
        <v>0</v>
      </c>
      <c r="I33" s="42">
        <v>278330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-24626860</v>
      </c>
      <c r="D35" s="19">
        <v>-22628116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35738481</v>
      </c>
      <c r="D36" s="27">
        <f aca="true" t="shared" si="2" ref="D36:L36">SUM(D31:D35)</f>
        <v>-22993700</v>
      </c>
      <c r="E36" s="28">
        <f t="shared" si="2"/>
        <v>5820</v>
      </c>
      <c r="F36" s="29">
        <f t="shared" si="2"/>
        <v>-5820</v>
      </c>
      <c r="G36" s="27">
        <f t="shared" si="2"/>
        <v>0</v>
      </c>
      <c r="H36" s="28">
        <f t="shared" si="2"/>
        <v>0</v>
      </c>
      <c r="I36" s="30">
        <f t="shared" si="2"/>
        <v>278330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-19507780</v>
      </c>
      <c r="D38" s="33">
        <f aca="true" t="shared" si="3" ref="D38:L38">+D17+D27+D36</f>
        <v>5155151</v>
      </c>
      <c r="E38" s="34">
        <f t="shared" si="3"/>
        <v>-61001291</v>
      </c>
      <c r="F38" s="35">
        <f t="shared" si="3"/>
        <v>-373385387</v>
      </c>
      <c r="G38" s="33">
        <f t="shared" si="3"/>
        <v>-277219746</v>
      </c>
      <c r="H38" s="34">
        <f t="shared" si="3"/>
        <v>-277219746</v>
      </c>
      <c r="I38" s="36">
        <f t="shared" si="3"/>
        <v>-654785843</v>
      </c>
      <c r="J38" s="37">
        <f t="shared" si="3"/>
        <v>-222412877</v>
      </c>
      <c r="K38" s="33">
        <f t="shared" si="3"/>
        <v>-223408230</v>
      </c>
      <c r="L38" s="34">
        <f t="shared" si="3"/>
        <v>-237238186</v>
      </c>
    </row>
    <row r="39" spans="1:12" ht="12.75">
      <c r="A39" s="24" t="s">
        <v>47</v>
      </c>
      <c r="B39" s="18" t="s">
        <v>48</v>
      </c>
      <c r="C39" s="33">
        <v>106930779</v>
      </c>
      <c r="D39" s="33">
        <v>87422999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87422999</v>
      </c>
      <c r="D40" s="45">
        <f aca="true" t="shared" si="4" ref="D40:L40">+D38+D39</f>
        <v>92578150</v>
      </c>
      <c r="E40" s="46">
        <f t="shared" si="4"/>
        <v>-61001291</v>
      </c>
      <c r="F40" s="47">
        <f t="shared" si="4"/>
        <v>-373385387</v>
      </c>
      <c r="G40" s="45">
        <f t="shared" si="4"/>
        <v>-277219746</v>
      </c>
      <c r="H40" s="46">
        <f t="shared" si="4"/>
        <v>-277219746</v>
      </c>
      <c r="I40" s="48">
        <f t="shared" si="4"/>
        <v>-654785843</v>
      </c>
      <c r="J40" s="49">
        <f t="shared" si="4"/>
        <v>-222412877</v>
      </c>
      <c r="K40" s="45">
        <f t="shared" si="4"/>
        <v>-223408230</v>
      </c>
      <c r="L40" s="46">
        <f t="shared" si="4"/>
        <v>-237238186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38693418</v>
      </c>
      <c r="D6" s="19">
        <v>39734975</v>
      </c>
      <c r="E6" s="20">
        <v>0</v>
      </c>
      <c r="F6" s="21">
        <v>0</v>
      </c>
      <c r="G6" s="19">
        <v>0</v>
      </c>
      <c r="H6" s="20">
        <v>0</v>
      </c>
      <c r="I6" s="22">
        <v>5977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349854724</v>
      </c>
      <c r="D7" s="19">
        <v>405781216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38868191</v>
      </c>
      <c r="D8" s="19">
        <v>18534118</v>
      </c>
      <c r="E8" s="20">
        <v>0</v>
      </c>
      <c r="F8" s="21">
        <v>0</v>
      </c>
      <c r="G8" s="19">
        <v>0</v>
      </c>
      <c r="H8" s="20">
        <v>0</v>
      </c>
      <c r="I8" s="22">
        <v>-264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75959414</v>
      </c>
      <c r="D9" s="19">
        <v>112852649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46367736</v>
      </c>
      <c r="D10" s="19">
        <v>23963762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6650403</v>
      </c>
      <c r="D11" s="19">
        <v>8742545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-460118384</v>
      </c>
      <c r="D14" s="19">
        <v>-541624596</v>
      </c>
      <c r="E14" s="20">
        <v>0</v>
      </c>
      <c r="F14" s="21">
        <v>-614198540</v>
      </c>
      <c r="G14" s="19">
        <v>-618945153</v>
      </c>
      <c r="H14" s="20">
        <v>-618945153</v>
      </c>
      <c r="I14" s="22">
        <v>-564178231</v>
      </c>
      <c r="J14" s="23">
        <v>-693783708</v>
      </c>
      <c r="K14" s="19">
        <v>-746045900</v>
      </c>
      <c r="L14" s="20">
        <v>-770365490</v>
      </c>
    </row>
    <row r="15" spans="1:12" ht="12.75">
      <c r="A15" s="24" t="s">
        <v>30</v>
      </c>
      <c r="B15" s="18"/>
      <c r="C15" s="19">
        <v>-2861462</v>
      </c>
      <c r="D15" s="19">
        <v>-2896726</v>
      </c>
      <c r="E15" s="20">
        <v>0</v>
      </c>
      <c r="F15" s="21">
        <v>-13227600</v>
      </c>
      <c r="G15" s="19">
        <v>-11524658</v>
      </c>
      <c r="H15" s="20">
        <v>-11524658</v>
      </c>
      <c r="I15" s="22">
        <v>-6341848</v>
      </c>
      <c r="J15" s="23">
        <v>-4133370</v>
      </c>
      <c r="K15" s="19">
        <v>-5797070</v>
      </c>
      <c r="L15" s="20">
        <v>-5537500</v>
      </c>
    </row>
    <row r="16" spans="1:12" ht="12.75">
      <c r="A16" s="24" t="s">
        <v>31</v>
      </c>
      <c r="B16" s="18" t="s">
        <v>24</v>
      </c>
      <c r="C16" s="19">
        <v>-749000</v>
      </c>
      <c r="D16" s="19">
        <v>-132500</v>
      </c>
      <c r="E16" s="20">
        <v>0</v>
      </c>
      <c r="F16" s="21">
        <v>-8014640</v>
      </c>
      <c r="G16" s="19">
        <v>-8247300</v>
      </c>
      <c r="H16" s="20">
        <v>-8247300</v>
      </c>
      <c r="I16" s="22">
        <v>-1751986</v>
      </c>
      <c r="J16" s="23">
        <v>-2979000</v>
      </c>
      <c r="K16" s="19">
        <v>-3588000</v>
      </c>
      <c r="L16" s="20">
        <v>-2916020</v>
      </c>
    </row>
    <row r="17" spans="1:12" ht="12.75">
      <c r="A17" s="25" t="s">
        <v>32</v>
      </c>
      <c r="B17" s="26"/>
      <c r="C17" s="27">
        <f>SUM(C6:C16)</f>
        <v>92665040</v>
      </c>
      <c r="D17" s="27">
        <f aca="true" t="shared" si="0" ref="D17:L17">SUM(D6:D16)</f>
        <v>64955443</v>
      </c>
      <c r="E17" s="28">
        <f t="shared" si="0"/>
        <v>0</v>
      </c>
      <c r="F17" s="29">
        <f t="shared" si="0"/>
        <v>-635440780</v>
      </c>
      <c r="G17" s="27">
        <f t="shared" si="0"/>
        <v>-638717111</v>
      </c>
      <c r="H17" s="30">
        <f t="shared" si="0"/>
        <v>-638717111</v>
      </c>
      <c r="I17" s="29">
        <f t="shared" si="0"/>
        <v>-572266352</v>
      </c>
      <c r="J17" s="31">
        <f t="shared" si="0"/>
        <v>-700896078</v>
      </c>
      <c r="K17" s="27">
        <f t="shared" si="0"/>
        <v>-755430970</v>
      </c>
      <c r="L17" s="28">
        <f t="shared" si="0"/>
        <v>-778819010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3786067</v>
      </c>
      <c r="D21" s="19">
        <v>1765724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-6000590</v>
      </c>
      <c r="G23" s="39">
        <v>2004160</v>
      </c>
      <c r="H23" s="40">
        <v>2004160</v>
      </c>
      <c r="I23" s="22">
        <v>1019828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-125000</v>
      </c>
      <c r="G24" s="19">
        <v>0</v>
      </c>
      <c r="H24" s="20">
        <v>0</v>
      </c>
      <c r="I24" s="22">
        <v>138353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-72367728</v>
      </c>
      <c r="D26" s="19">
        <v>-51062529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-68581661</v>
      </c>
      <c r="D27" s="27">
        <f aca="true" t="shared" si="1" ref="D27:L27">SUM(D21:D26)</f>
        <v>-49296805</v>
      </c>
      <c r="E27" s="28">
        <f t="shared" si="1"/>
        <v>0</v>
      </c>
      <c r="F27" s="29">
        <f t="shared" si="1"/>
        <v>-6125590</v>
      </c>
      <c r="G27" s="27">
        <f t="shared" si="1"/>
        <v>2004160</v>
      </c>
      <c r="H27" s="28">
        <f t="shared" si="1"/>
        <v>2004160</v>
      </c>
      <c r="I27" s="30">
        <f t="shared" si="1"/>
        <v>1158181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1032065</v>
      </c>
      <c r="D33" s="19">
        <v>948703</v>
      </c>
      <c r="E33" s="20">
        <v>0</v>
      </c>
      <c r="F33" s="21">
        <v>11094690</v>
      </c>
      <c r="G33" s="39">
        <v>657390</v>
      </c>
      <c r="H33" s="40">
        <v>657390</v>
      </c>
      <c r="I33" s="42">
        <v>-10624591</v>
      </c>
      <c r="J33" s="23">
        <v>705120</v>
      </c>
      <c r="K33" s="19">
        <v>747430</v>
      </c>
      <c r="L33" s="20">
        <v>792280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-4575565</v>
      </c>
      <c r="D35" s="19">
        <v>-4590962</v>
      </c>
      <c r="E35" s="20">
        <v>0</v>
      </c>
      <c r="F35" s="21">
        <v>-3683820</v>
      </c>
      <c r="G35" s="19">
        <v>-3021060</v>
      </c>
      <c r="H35" s="20">
        <v>-3021060</v>
      </c>
      <c r="I35" s="22">
        <v>-1406514</v>
      </c>
      <c r="J35" s="23">
        <v>-3021060</v>
      </c>
      <c r="K35" s="19">
        <v>-3021060</v>
      </c>
      <c r="L35" s="20">
        <v>-3021060</v>
      </c>
    </row>
    <row r="36" spans="1:12" ht="12.75">
      <c r="A36" s="25" t="s">
        <v>45</v>
      </c>
      <c r="B36" s="26"/>
      <c r="C36" s="27">
        <f>SUM(C31:C35)</f>
        <v>-3543500</v>
      </c>
      <c r="D36" s="27">
        <f aca="true" t="shared" si="2" ref="D36:L36">SUM(D31:D35)</f>
        <v>-3642259</v>
      </c>
      <c r="E36" s="28">
        <f t="shared" si="2"/>
        <v>0</v>
      </c>
      <c r="F36" s="29">
        <f t="shared" si="2"/>
        <v>7410870</v>
      </c>
      <c r="G36" s="27">
        <f t="shared" si="2"/>
        <v>-2363670</v>
      </c>
      <c r="H36" s="28">
        <f t="shared" si="2"/>
        <v>-2363670</v>
      </c>
      <c r="I36" s="30">
        <f t="shared" si="2"/>
        <v>-12031105</v>
      </c>
      <c r="J36" s="31">
        <f t="shared" si="2"/>
        <v>-2315940</v>
      </c>
      <c r="K36" s="27">
        <f t="shared" si="2"/>
        <v>-2273630</v>
      </c>
      <c r="L36" s="28">
        <f t="shared" si="2"/>
        <v>-2228780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20539879</v>
      </c>
      <c r="D38" s="33">
        <f aca="true" t="shared" si="3" ref="D38:L38">+D17+D27+D36</f>
        <v>12016379</v>
      </c>
      <c r="E38" s="34">
        <f t="shared" si="3"/>
        <v>0</v>
      </c>
      <c r="F38" s="35">
        <f t="shared" si="3"/>
        <v>-634155500</v>
      </c>
      <c r="G38" s="33">
        <f t="shared" si="3"/>
        <v>-639076621</v>
      </c>
      <c r="H38" s="34">
        <f t="shared" si="3"/>
        <v>-639076621</v>
      </c>
      <c r="I38" s="36">
        <f t="shared" si="3"/>
        <v>-583139276</v>
      </c>
      <c r="J38" s="37">
        <f t="shared" si="3"/>
        <v>-703212018</v>
      </c>
      <c r="K38" s="33">
        <f t="shared" si="3"/>
        <v>-757704600</v>
      </c>
      <c r="L38" s="34">
        <f t="shared" si="3"/>
        <v>-781047790</v>
      </c>
    </row>
    <row r="39" spans="1:12" ht="12.75">
      <c r="A39" s="24" t="s">
        <v>47</v>
      </c>
      <c r="B39" s="18" t="s">
        <v>48</v>
      </c>
      <c r="C39" s="33">
        <v>82548380</v>
      </c>
      <c r="D39" s="33">
        <v>103088259</v>
      </c>
      <c r="E39" s="34">
        <v>0</v>
      </c>
      <c r="F39" s="35">
        <v>104886990</v>
      </c>
      <c r="G39" s="33">
        <v>149134830</v>
      </c>
      <c r="H39" s="34">
        <v>149134830</v>
      </c>
      <c r="I39" s="36">
        <v>32398503</v>
      </c>
      <c r="J39" s="37">
        <v>119173652</v>
      </c>
      <c r="K39" s="33">
        <v>117156862</v>
      </c>
      <c r="L39" s="34">
        <v>141669142</v>
      </c>
    </row>
    <row r="40" spans="1:12" ht="12.75">
      <c r="A40" s="43" t="s">
        <v>49</v>
      </c>
      <c r="B40" s="44" t="s">
        <v>48</v>
      </c>
      <c r="C40" s="45">
        <f>+C38+C39</f>
        <v>103088259</v>
      </c>
      <c r="D40" s="45">
        <f aca="true" t="shared" si="4" ref="D40:L40">+D38+D39</f>
        <v>115104638</v>
      </c>
      <c r="E40" s="46">
        <f t="shared" si="4"/>
        <v>0</v>
      </c>
      <c r="F40" s="47">
        <f t="shared" si="4"/>
        <v>-529268510</v>
      </c>
      <c r="G40" s="45">
        <f t="shared" si="4"/>
        <v>-489941791</v>
      </c>
      <c r="H40" s="46">
        <f t="shared" si="4"/>
        <v>-489941791</v>
      </c>
      <c r="I40" s="48">
        <f t="shared" si="4"/>
        <v>-550740773</v>
      </c>
      <c r="J40" s="49">
        <f t="shared" si="4"/>
        <v>-584038366</v>
      </c>
      <c r="K40" s="45">
        <f t="shared" si="4"/>
        <v>-640547738</v>
      </c>
      <c r="L40" s="46">
        <f t="shared" si="4"/>
        <v>-639378648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-434932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114687350</v>
      </c>
      <c r="D8" s="19">
        <v>106018159</v>
      </c>
      <c r="E8" s="20">
        <v>0</v>
      </c>
      <c r="F8" s="21">
        <v>122478300</v>
      </c>
      <c r="G8" s="19">
        <v>144776653</v>
      </c>
      <c r="H8" s="20">
        <v>144776653</v>
      </c>
      <c r="I8" s="22">
        <v>0</v>
      </c>
      <c r="J8" s="23">
        <v>143670045</v>
      </c>
      <c r="K8" s="19">
        <v>143625822</v>
      </c>
      <c r="L8" s="20">
        <v>160046704</v>
      </c>
    </row>
    <row r="9" spans="1:12" ht="12.75">
      <c r="A9" s="24" t="s">
        <v>23</v>
      </c>
      <c r="B9" s="18" t="s">
        <v>24</v>
      </c>
      <c r="C9" s="19">
        <v>223779121</v>
      </c>
      <c r="D9" s="19">
        <v>230704834</v>
      </c>
      <c r="E9" s="20">
        <v>0</v>
      </c>
      <c r="F9" s="21">
        <v>230408000</v>
      </c>
      <c r="G9" s="19">
        <v>232091842</v>
      </c>
      <c r="H9" s="20">
        <v>232091842</v>
      </c>
      <c r="I9" s="22">
        <v>0</v>
      </c>
      <c r="J9" s="23">
        <v>241135000</v>
      </c>
      <c r="K9" s="19">
        <v>246337000</v>
      </c>
      <c r="L9" s="20">
        <v>253407000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2689000</v>
      </c>
      <c r="G10" s="19">
        <v>2689000</v>
      </c>
      <c r="H10" s="20">
        <v>2689000</v>
      </c>
      <c r="I10" s="22">
        <v>0</v>
      </c>
      <c r="J10" s="23">
        <v>6427500</v>
      </c>
      <c r="K10" s="19">
        <v>11700000</v>
      </c>
      <c r="L10" s="20">
        <v>1857900</v>
      </c>
    </row>
    <row r="11" spans="1:12" ht="12.75">
      <c r="A11" s="24" t="s">
        <v>26</v>
      </c>
      <c r="B11" s="18"/>
      <c r="C11" s="19">
        <v>40540518</v>
      </c>
      <c r="D11" s="19">
        <v>50248254</v>
      </c>
      <c r="E11" s="20">
        <v>0</v>
      </c>
      <c r="F11" s="21">
        <v>51850000</v>
      </c>
      <c r="G11" s="19">
        <v>54000000</v>
      </c>
      <c r="H11" s="20">
        <v>54000000</v>
      </c>
      <c r="I11" s="22">
        <v>0</v>
      </c>
      <c r="J11" s="23">
        <v>-500000</v>
      </c>
      <c r="K11" s="19">
        <v>-500000</v>
      </c>
      <c r="L11" s="20">
        <v>-500000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-307933353</v>
      </c>
      <c r="D14" s="19">
        <v>-353482751</v>
      </c>
      <c r="E14" s="20">
        <v>0</v>
      </c>
      <c r="F14" s="21">
        <v>-380207297</v>
      </c>
      <c r="G14" s="19">
        <v>-411031746</v>
      </c>
      <c r="H14" s="20">
        <v>-411031746</v>
      </c>
      <c r="I14" s="22">
        <v>-350323602</v>
      </c>
      <c r="J14" s="23">
        <v>-420755719</v>
      </c>
      <c r="K14" s="19">
        <v>-425199036</v>
      </c>
      <c r="L14" s="20">
        <v>-449116534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-8000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-9091000</v>
      </c>
      <c r="G16" s="19">
        <v>-10676300</v>
      </c>
      <c r="H16" s="20">
        <v>-10676300</v>
      </c>
      <c r="I16" s="22">
        <v>-10374218</v>
      </c>
      <c r="J16" s="23">
        <v>-11747640</v>
      </c>
      <c r="K16" s="19">
        <v>-10610000</v>
      </c>
      <c r="L16" s="20">
        <v>-10610000</v>
      </c>
    </row>
    <row r="17" spans="1:12" ht="12.75">
      <c r="A17" s="25" t="s">
        <v>32</v>
      </c>
      <c r="B17" s="26"/>
      <c r="C17" s="27">
        <f>SUM(C6:C16)</f>
        <v>70638704</v>
      </c>
      <c r="D17" s="27">
        <f aca="true" t="shared" si="0" ref="D17:L17">SUM(D6:D16)</f>
        <v>33488496</v>
      </c>
      <c r="E17" s="28">
        <f t="shared" si="0"/>
        <v>0</v>
      </c>
      <c r="F17" s="29">
        <f t="shared" si="0"/>
        <v>18119003</v>
      </c>
      <c r="G17" s="27">
        <f t="shared" si="0"/>
        <v>11849449</v>
      </c>
      <c r="H17" s="30">
        <f t="shared" si="0"/>
        <v>11849449</v>
      </c>
      <c r="I17" s="29">
        <f t="shared" si="0"/>
        <v>-360697820</v>
      </c>
      <c r="J17" s="31">
        <f t="shared" si="0"/>
        <v>-41770814</v>
      </c>
      <c r="K17" s="27">
        <f t="shared" si="0"/>
        <v>-34646214</v>
      </c>
      <c r="L17" s="28">
        <f t="shared" si="0"/>
        <v>-44914930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13706</v>
      </c>
      <c r="D21" s="19">
        <v>19737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-4757949</v>
      </c>
      <c r="D26" s="19">
        <v>-11351010</v>
      </c>
      <c r="E26" s="20">
        <v>0</v>
      </c>
      <c r="F26" s="21">
        <v>-31480870</v>
      </c>
      <c r="G26" s="19">
        <v>-16812960</v>
      </c>
      <c r="H26" s="20">
        <v>-16812960</v>
      </c>
      <c r="I26" s="22">
        <v>244208</v>
      </c>
      <c r="J26" s="23">
        <v>-42650195</v>
      </c>
      <c r="K26" s="19">
        <v>-33831100</v>
      </c>
      <c r="L26" s="20">
        <v>-19689800</v>
      </c>
    </row>
    <row r="27" spans="1:12" ht="12.75">
      <c r="A27" s="25" t="s">
        <v>39</v>
      </c>
      <c r="B27" s="26"/>
      <c r="C27" s="27">
        <f>SUM(C21:C26)</f>
        <v>-4744243</v>
      </c>
      <c r="D27" s="27">
        <f aca="true" t="shared" si="1" ref="D27:L27">SUM(D21:D26)</f>
        <v>-11331273</v>
      </c>
      <c r="E27" s="28">
        <f t="shared" si="1"/>
        <v>0</v>
      </c>
      <c r="F27" s="29">
        <f t="shared" si="1"/>
        <v>-31480870</v>
      </c>
      <c r="G27" s="27">
        <f t="shared" si="1"/>
        <v>-16812960</v>
      </c>
      <c r="H27" s="28">
        <f t="shared" si="1"/>
        <v>-16812960</v>
      </c>
      <c r="I27" s="30">
        <f t="shared" si="1"/>
        <v>244208</v>
      </c>
      <c r="J27" s="31">
        <f t="shared" si="1"/>
        <v>-42650195</v>
      </c>
      <c r="K27" s="27">
        <f t="shared" si="1"/>
        <v>-33831100</v>
      </c>
      <c r="L27" s="28">
        <f t="shared" si="1"/>
        <v>-19689800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20000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-29226</v>
      </c>
      <c r="D35" s="19">
        <v>-10432</v>
      </c>
      <c r="E35" s="20">
        <v>0</v>
      </c>
      <c r="F35" s="21">
        <v>0</v>
      </c>
      <c r="G35" s="19">
        <v>1</v>
      </c>
      <c r="H35" s="20">
        <v>1</v>
      </c>
      <c r="I35" s="22">
        <v>0</v>
      </c>
      <c r="J35" s="23">
        <v>1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-29226</v>
      </c>
      <c r="D36" s="27">
        <f aca="true" t="shared" si="2" ref="D36:L36">SUM(D31:D35)</f>
        <v>-10432</v>
      </c>
      <c r="E36" s="28">
        <f t="shared" si="2"/>
        <v>0</v>
      </c>
      <c r="F36" s="29">
        <f t="shared" si="2"/>
        <v>0</v>
      </c>
      <c r="G36" s="27">
        <f t="shared" si="2"/>
        <v>1</v>
      </c>
      <c r="H36" s="28">
        <f t="shared" si="2"/>
        <v>1</v>
      </c>
      <c r="I36" s="30">
        <f t="shared" si="2"/>
        <v>20000</v>
      </c>
      <c r="J36" s="31">
        <f t="shared" si="2"/>
        <v>1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65865235</v>
      </c>
      <c r="D38" s="33">
        <f aca="true" t="shared" si="3" ref="D38:L38">+D17+D27+D36</f>
        <v>22146791</v>
      </c>
      <c r="E38" s="34">
        <f t="shared" si="3"/>
        <v>0</v>
      </c>
      <c r="F38" s="35">
        <f t="shared" si="3"/>
        <v>-13361867</v>
      </c>
      <c r="G38" s="33">
        <f t="shared" si="3"/>
        <v>-4963510</v>
      </c>
      <c r="H38" s="34">
        <f t="shared" si="3"/>
        <v>-4963510</v>
      </c>
      <c r="I38" s="36">
        <f t="shared" si="3"/>
        <v>-360433612</v>
      </c>
      <c r="J38" s="37">
        <f t="shared" si="3"/>
        <v>-84421008</v>
      </c>
      <c r="K38" s="33">
        <f t="shared" si="3"/>
        <v>-68477314</v>
      </c>
      <c r="L38" s="34">
        <f t="shared" si="3"/>
        <v>-64604730</v>
      </c>
    </row>
    <row r="39" spans="1:12" ht="12.75">
      <c r="A39" s="24" t="s">
        <v>47</v>
      </c>
      <c r="B39" s="18" t="s">
        <v>48</v>
      </c>
      <c r="C39" s="33">
        <v>504118478</v>
      </c>
      <c r="D39" s="33">
        <v>569983713</v>
      </c>
      <c r="E39" s="34">
        <v>0</v>
      </c>
      <c r="F39" s="35">
        <v>590608637</v>
      </c>
      <c r="G39" s="33">
        <v>616034065</v>
      </c>
      <c r="H39" s="34">
        <v>616034065</v>
      </c>
      <c r="I39" s="36">
        <v>0</v>
      </c>
      <c r="J39" s="37">
        <v>616034060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569983713</v>
      </c>
      <c r="D40" s="45">
        <f aca="true" t="shared" si="4" ref="D40:L40">+D38+D39</f>
        <v>592130504</v>
      </c>
      <c r="E40" s="46">
        <f t="shared" si="4"/>
        <v>0</v>
      </c>
      <c r="F40" s="47">
        <f t="shared" si="4"/>
        <v>577246770</v>
      </c>
      <c r="G40" s="45">
        <f t="shared" si="4"/>
        <v>611070555</v>
      </c>
      <c r="H40" s="46">
        <f t="shared" si="4"/>
        <v>611070555</v>
      </c>
      <c r="I40" s="48">
        <f t="shared" si="4"/>
        <v>-360433612</v>
      </c>
      <c r="J40" s="49">
        <f t="shared" si="4"/>
        <v>531613052</v>
      </c>
      <c r="K40" s="45">
        <f t="shared" si="4"/>
        <v>-68477314</v>
      </c>
      <c r="L40" s="46">
        <f t="shared" si="4"/>
        <v>-64604730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73630507</v>
      </c>
      <c r="D6" s="19">
        <v>79639759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152293992</v>
      </c>
      <c r="D7" s="19">
        <v>166551831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14447151</v>
      </c>
      <c r="D8" s="19">
        <v>30544183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121690744</v>
      </c>
      <c r="D9" s="19">
        <v>98975955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33352874</v>
      </c>
      <c r="D10" s="19">
        <v>38415909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15043891</v>
      </c>
      <c r="D11" s="19">
        <v>7323159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-337219950</v>
      </c>
      <c r="D14" s="19">
        <v>-331849125</v>
      </c>
      <c r="E14" s="20">
        <v>-337889828</v>
      </c>
      <c r="F14" s="21">
        <v>-444816179</v>
      </c>
      <c r="G14" s="19">
        <v>-452039388</v>
      </c>
      <c r="H14" s="20">
        <v>-452039388</v>
      </c>
      <c r="I14" s="22">
        <v>-380041959</v>
      </c>
      <c r="J14" s="23">
        <v>-472947805</v>
      </c>
      <c r="K14" s="19">
        <v>-491299315</v>
      </c>
      <c r="L14" s="20">
        <v>-506398218</v>
      </c>
    </row>
    <row r="15" spans="1:12" ht="12.75">
      <c r="A15" s="24" t="s">
        <v>30</v>
      </c>
      <c r="B15" s="18"/>
      <c r="C15" s="19">
        <v>-11206417</v>
      </c>
      <c r="D15" s="19">
        <v>-10335889</v>
      </c>
      <c r="E15" s="20">
        <v>-14363975</v>
      </c>
      <c r="F15" s="21">
        <v>-16938693</v>
      </c>
      <c r="G15" s="19">
        <v>-16938693</v>
      </c>
      <c r="H15" s="20">
        <v>-16938693</v>
      </c>
      <c r="I15" s="22">
        <v>-13845546</v>
      </c>
      <c r="J15" s="23">
        <v>-14595741</v>
      </c>
      <c r="K15" s="19">
        <v>-15471484</v>
      </c>
      <c r="L15" s="20">
        <v>-16399772</v>
      </c>
    </row>
    <row r="16" spans="1:12" ht="12.75">
      <c r="A16" s="24" t="s">
        <v>31</v>
      </c>
      <c r="B16" s="18" t="s">
        <v>24</v>
      </c>
      <c r="C16" s="19">
        <v>-1213827</v>
      </c>
      <c r="D16" s="19">
        <v>-2285090</v>
      </c>
      <c r="E16" s="20">
        <v>-112449</v>
      </c>
      <c r="F16" s="21">
        <v>23867740</v>
      </c>
      <c r="G16" s="19">
        <v>-346626</v>
      </c>
      <c r="H16" s="20">
        <v>-346626</v>
      </c>
      <c r="I16" s="22">
        <v>-132245</v>
      </c>
      <c r="J16" s="23">
        <v>-186000</v>
      </c>
      <c r="K16" s="19">
        <v>-186000</v>
      </c>
      <c r="L16" s="20">
        <v>-186000</v>
      </c>
    </row>
    <row r="17" spans="1:12" ht="12.75">
      <c r="A17" s="25" t="s">
        <v>32</v>
      </c>
      <c r="B17" s="26"/>
      <c r="C17" s="27">
        <f>SUM(C6:C16)</f>
        <v>60818965</v>
      </c>
      <c r="D17" s="27">
        <f aca="true" t="shared" si="0" ref="D17:L17">SUM(D6:D16)</f>
        <v>76980692</v>
      </c>
      <c r="E17" s="28">
        <f t="shared" si="0"/>
        <v>-352366252</v>
      </c>
      <c r="F17" s="29">
        <f t="shared" si="0"/>
        <v>-437887132</v>
      </c>
      <c r="G17" s="27">
        <f t="shared" si="0"/>
        <v>-469324707</v>
      </c>
      <c r="H17" s="30">
        <f t="shared" si="0"/>
        <v>-469324707</v>
      </c>
      <c r="I17" s="29">
        <f t="shared" si="0"/>
        <v>-394019750</v>
      </c>
      <c r="J17" s="31">
        <f t="shared" si="0"/>
        <v>-487729546</v>
      </c>
      <c r="K17" s="27">
        <f t="shared" si="0"/>
        <v>-506956799</v>
      </c>
      <c r="L17" s="28">
        <f t="shared" si="0"/>
        <v>-522983990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1908478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-1445</v>
      </c>
      <c r="F23" s="38">
        <v>-116</v>
      </c>
      <c r="G23" s="39">
        <v>117</v>
      </c>
      <c r="H23" s="40">
        <v>117</v>
      </c>
      <c r="I23" s="22">
        <v>1345</v>
      </c>
      <c r="J23" s="41">
        <v>1346</v>
      </c>
      <c r="K23" s="39">
        <v>98</v>
      </c>
      <c r="L23" s="40">
        <v>0</v>
      </c>
    </row>
    <row r="24" spans="1:12" ht="12.75">
      <c r="A24" s="24" t="s">
        <v>37</v>
      </c>
      <c r="B24" s="18"/>
      <c r="C24" s="19">
        <v>-893991</v>
      </c>
      <c r="D24" s="19">
        <v>-918940</v>
      </c>
      <c r="E24" s="20">
        <v>-12568807</v>
      </c>
      <c r="F24" s="21">
        <v>-29076259</v>
      </c>
      <c r="G24" s="19">
        <v>29076262</v>
      </c>
      <c r="H24" s="20">
        <v>29076262</v>
      </c>
      <c r="I24" s="22">
        <v>12327759</v>
      </c>
      <c r="J24" s="23">
        <v>12327759</v>
      </c>
      <c r="K24" s="19">
        <v>241045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-64674742</v>
      </c>
      <c r="D26" s="19">
        <v>-63010432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-65568733</v>
      </c>
      <c r="D27" s="27">
        <f aca="true" t="shared" si="1" ref="D27:L27">SUM(D21:D26)</f>
        <v>-62020894</v>
      </c>
      <c r="E27" s="28">
        <f t="shared" si="1"/>
        <v>-12570252</v>
      </c>
      <c r="F27" s="29">
        <f t="shared" si="1"/>
        <v>-29076375</v>
      </c>
      <c r="G27" s="27">
        <f t="shared" si="1"/>
        <v>29076379</v>
      </c>
      <c r="H27" s="28">
        <f t="shared" si="1"/>
        <v>29076379</v>
      </c>
      <c r="I27" s="30">
        <f t="shared" si="1"/>
        <v>12329104</v>
      </c>
      <c r="J27" s="31">
        <f t="shared" si="1"/>
        <v>12329105</v>
      </c>
      <c r="K27" s="27">
        <f t="shared" si="1"/>
        <v>241143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404319</v>
      </c>
      <c r="D33" s="19">
        <v>407331</v>
      </c>
      <c r="E33" s="20">
        <v>4707519</v>
      </c>
      <c r="F33" s="21">
        <v>-266916</v>
      </c>
      <c r="G33" s="39">
        <v>266914</v>
      </c>
      <c r="H33" s="40">
        <v>266914</v>
      </c>
      <c r="I33" s="42">
        <v>43347</v>
      </c>
      <c r="J33" s="23">
        <v>43347</v>
      </c>
      <c r="K33" s="19">
        <v>-4750864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-7674772</v>
      </c>
      <c r="D35" s="19">
        <v>-7486149</v>
      </c>
      <c r="E35" s="20">
        <v>-8038063</v>
      </c>
      <c r="F35" s="21">
        <v>-8038061</v>
      </c>
      <c r="G35" s="19">
        <v>-8038061</v>
      </c>
      <c r="H35" s="20">
        <v>-8038061</v>
      </c>
      <c r="I35" s="22">
        <v>-8038063</v>
      </c>
      <c r="J35" s="23">
        <v>-8038061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-7270453</v>
      </c>
      <c r="D36" s="27">
        <f aca="true" t="shared" si="2" ref="D36:L36">SUM(D31:D35)</f>
        <v>-7078818</v>
      </c>
      <c r="E36" s="28">
        <f t="shared" si="2"/>
        <v>-3330544</v>
      </c>
      <c r="F36" s="29">
        <f t="shared" si="2"/>
        <v>-8304977</v>
      </c>
      <c r="G36" s="27">
        <f t="shared" si="2"/>
        <v>-7771147</v>
      </c>
      <c r="H36" s="28">
        <f t="shared" si="2"/>
        <v>-7771147</v>
      </c>
      <c r="I36" s="30">
        <f t="shared" si="2"/>
        <v>-7994716</v>
      </c>
      <c r="J36" s="31">
        <f t="shared" si="2"/>
        <v>-7994714</v>
      </c>
      <c r="K36" s="27">
        <f t="shared" si="2"/>
        <v>-4750864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-12020221</v>
      </c>
      <c r="D38" s="33">
        <f aca="true" t="shared" si="3" ref="D38:L38">+D17+D27+D36</f>
        <v>7880980</v>
      </c>
      <c r="E38" s="34">
        <f t="shared" si="3"/>
        <v>-368267048</v>
      </c>
      <c r="F38" s="35">
        <f t="shared" si="3"/>
        <v>-475268484</v>
      </c>
      <c r="G38" s="33">
        <f t="shared" si="3"/>
        <v>-448019475</v>
      </c>
      <c r="H38" s="34">
        <f t="shared" si="3"/>
        <v>-448019475</v>
      </c>
      <c r="I38" s="36">
        <f t="shared" si="3"/>
        <v>-389685362</v>
      </c>
      <c r="J38" s="37">
        <f t="shared" si="3"/>
        <v>-483395155</v>
      </c>
      <c r="K38" s="33">
        <f t="shared" si="3"/>
        <v>-511466520</v>
      </c>
      <c r="L38" s="34">
        <f t="shared" si="3"/>
        <v>-522983990</v>
      </c>
    </row>
    <row r="39" spans="1:12" ht="12.75">
      <c r="A39" s="24" t="s">
        <v>47</v>
      </c>
      <c r="B39" s="18" t="s">
        <v>48</v>
      </c>
      <c r="C39" s="33">
        <v>68462691</v>
      </c>
      <c r="D39" s="33">
        <v>56442470</v>
      </c>
      <c r="E39" s="34">
        <v>177094600</v>
      </c>
      <c r="F39" s="35">
        <v>168145083</v>
      </c>
      <c r="G39" s="33">
        <v>177104949</v>
      </c>
      <c r="H39" s="34">
        <v>177104949</v>
      </c>
      <c r="I39" s="36">
        <v>100365147</v>
      </c>
      <c r="J39" s="37">
        <v>100365146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56442470</v>
      </c>
      <c r="D40" s="45">
        <f aca="true" t="shared" si="4" ref="D40:L40">+D38+D39</f>
        <v>64323450</v>
      </c>
      <c r="E40" s="46">
        <f t="shared" si="4"/>
        <v>-191172448</v>
      </c>
      <c r="F40" s="47">
        <f t="shared" si="4"/>
        <v>-307123401</v>
      </c>
      <c r="G40" s="45">
        <f t="shared" si="4"/>
        <v>-270914526</v>
      </c>
      <c r="H40" s="46">
        <f t="shared" si="4"/>
        <v>-270914526</v>
      </c>
      <c r="I40" s="48">
        <f t="shared" si="4"/>
        <v>-289320215</v>
      </c>
      <c r="J40" s="49">
        <f t="shared" si="4"/>
        <v>-383030009</v>
      </c>
      <c r="K40" s="45">
        <f t="shared" si="4"/>
        <v>-511466520</v>
      </c>
      <c r="L40" s="46">
        <f t="shared" si="4"/>
        <v>-522983990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163441577</v>
      </c>
      <c r="D6" s="19">
        <v>195732789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570605757</v>
      </c>
      <c r="D7" s="19">
        <v>561634174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65163900</v>
      </c>
      <c r="D8" s="19">
        <v>73850086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103189734</v>
      </c>
      <c r="D9" s="19">
        <v>118347825</v>
      </c>
      <c r="E9" s="20">
        <v>0</v>
      </c>
      <c r="F9" s="21">
        <v>0</v>
      </c>
      <c r="G9" s="19">
        <v>1116039</v>
      </c>
      <c r="H9" s="20">
        <v>1116039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60394263</v>
      </c>
      <c r="D10" s="19">
        <v>34840520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14943807</v>
      </c>
      <c r="D11" s="19">
        <v>23018028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-719904743</v>
      </c>
      <c r="D14" s="19">
        <v>-793129279</v>
      </c>
      <c r="E14" s="20">
        <v>0</v>
      </c>
      <c r="F14" s="21">
        <v>-932055994</v>
      </c>
      <c r="G14" s="19">
        <v>-952287670</v>
      </c>
      <c r="H14" s="20">
        <v>-952287670</v>
      </c>
      <c r="I14" s="22">
        <v>-46946894</v>
      </c>
      <c r="J14" s="23">
        <v>-1041727350</v>
      </c>
      <c r="K14" s="19">
        <v>-1130886817</v>
      </c>
      <c r="L14" s="20">
        <v>-1218700733</v>
      </c>
    </row>
    <row r="15" spans="1:12" ht="12.75">
      <c r="A15" s="24" t="s">
        <v>30</v>
      </c>
      <c r="B15" s="18"/>
      <c r="C15" s="19">
        <v>-46193374</v>
      </c>
      <c r="D15" s="19">
        <v>-45910068</v>
      </c>
      <c r="E15" s="20">
        <v>0</v>
      </c>
      <c r="F15" s="21">
        <v>-47834480</v>
      </c>
      <c r="G15" s="19">
        <v>-47834480</v>
      </c>
      <c r="H15" s="20">
        <v>-47834480</v>
      </c>
      <c r="I15" s="22">
        <v>-4956563</v>
      </c>
      <c r="J15" s="23">
        <v>-51548815</v>
      </c>
      <c r="K15" s="19">
        <v>-54249245</v>
      </c>
      <c r="L15" s="20">
        <v>-56057586</v>
      </c>
    </row>
    <row r="16" spans="1:12" ht="12.75">
      <c r="A16" s="24" t="s">
        <v>31</v>
      </c>
      <c r="B16" s="18" t="s">
        <v>24</v>
      </c>
      <c r="C16" s="19">
        <v>-51089762</v>
      </c>
      <c r="D16" s="19">
        <v>0</v>
      </c>
      <c r="E16" s="20">
        <v>0</v>
      </c>
      <c r="F16" s="21">
        <v>-500000</v>
      </c>
      <c r="G16" s="19">
        <v>-500000</v>
      </c>
      <c r="H16" s="20">
        <v>-500000</v>
      </c>
      <c r="I16" s="22">
        <v>0</v>
      </c>
      <c r="J16" s="23">
        <v>-500000</v>
      </c>
      <c r="K16" s="19">
        <v>-525000</v>
      </c>
      <c r="L16" s="20">
        <v>-551250</v>
      </c>
    </row>
    <row r="17" spans="1:12" ht="12.75">
      <c r="A17" s="25" t="s">
        <v>32</v>
      </c>
      <c r="B17" s="26"/>
      <c r="C17" s="27">
        <f>SUM(C6:C16)</f>
        <v>160551159</v>
      </c>
      <c r="D17" s="27">
        <f aca="true" t="shared" si="0" ref="D17:L17">SUM(D6:D16)</f>
        <v>168384075</v>
      </c>
      <c r="E17" s="28">
        <f t="shared" si="0"/>
        <v>0</v>
      </c>
      <c r="F17" s="29">
        <f t="shared" si="0"/>
        <v>-980390474</v>
      </c>
      <c r="G17" s="27">
        <f t="shared" si="0"/>
        <v>-999506111</v>
      </c>
      <c r="H17" s="30">
        <f t="shared" si="0"/>
        <v>-999506111</v>
      </c>
      <c r="I17" s="29">
        <f t="shared" si="0"/>
        <v>-51903457</v>
      </c>
      <c r="J17" s="31">
        <f t="shared" si="0"/>
        <v>-1093776165</v>
      </c>
      <c r="K17" s="27">
        <f t="shared" si="0"/>
        <v>-1185661062</v>
      </c>
      <c r="L17" s="28">
        <f t="shared" si="0"/>
        <v>-1275309569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844981</v>
      </c>
      <c r="D21" s="19">
        <v>2942533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14640</v>
      </c>
      <c r="D23" s="19">
        <v>15147</v>
      </c>
      <c r="E23" s="20">
        <v>0</v>
      </c>
      <c r="F23" s="38">
        <v>-10230</v>
      </c>
      <c r="G23" s="39">
        <v>0</v>
      </c>
      <c r="H23" s="40">
        <v>0</v>
      </c>
      <c r="I23" s="22">
        <v>12447</v>
      </c>
      <c r="J23" s="41">
        <v>6586</v>
      </c>
      <c r="K23" s="39">
        <v>6732</v>
      </c>
      <c r="L23" s="40">
        <v>-2532</v>
      </c>
    </row>
    <row r="24" spans="1:12" ht="12.75">
      <c r="A24" s="24" t="s">
        <v>37</v>
      </c>
      <c r="B24" s="18"/>
      <c r="C24" s="19">
        <v>-4980000</v>
      </c>
      <c r="D24" s="19">
        <v>-4979999</v>
      </c>
      <c r="E24" s="20">
        <v>0</v>
      </c>
      <c r="F24" s="21">
        <v>-50546287</v>
      </c>
      <c r="G24" s="19">
        <v>0</v>
      </c>
      <c r="H24" s="20">
        <v>0</v>
      </c>
      <c r="I24" s="22">
        <v>50286421</v>
      </c>
      <c r="J24" s="23">
        <v>-7338916</v>
      </c>
      <c r="K24" s="19">
        <v>50310396</v>
      </c>
      <c r="L24" s="20">
        <v>-155688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-95132916</v>
      </c>
      <c r="D26" s="19">
        <v>-84505316</v>
      </c>
      <c r="E26" s="20">
        <v>0</v>
      </c>
      <c r="F26" s="21">
        <v>-194237061</v>
      </c>
      <c r="G26" s="19">
        <v>-174748163</v>
      </c>
      <c r="H26" s="20">
        <v>-174748163</v>
      </c>
      <c r="I26" s="22">
        <v>0</v>
      </c>
      <c r="J26" s="23">
        <v>-261676920</v>
      </c>
      <c r="K26" s="19">
        <v>-148463760</v>
      </c>
      <c r="L26" s="20">
        <v>-154324119</v>
      </c>
    </row>
    <row r="27" spans="1:12" ht="12.75">
      <c r="A27" s="25" t="s">
        <v>39</v>
      </c>
      <c r="B27" s="26"/>
      <c r="C27" s="27">
        <f>SUM(C21:C26)</f>
        <v>-99253295</v>
      </c>
      <c r="D27" s="27">
        <f aca="true" t="shared" si="1" ref="D27:L27">SUM(D21:D26)</f>
        <v>-86527635</v>
      </c>
      <c r="E27" s="28">
        <f t="shared" si="1"/>
        <v>0</v>
      </c>
      <c r="F27" s="29">
        <f t="shared" si="1"/>
        <v>-244793578</v>
      </c>
      <c r="G27" s="27">
        <f t="shared" si="1"/>
        <v>-174748163</v>
      </c>
      <c r="H27" s="28">
        <f t="shared" si="1"/>
        <v>-174748163</v>
      </c>
      <c r="I27" s="30">
        <f t="shared" si="1"/>
        <v>50298868</v>
      </c>
      <c r="J27" s="31">
        <f t="shared" si="1"/>
        <v>-269009250</v>
      </c>
      <c r="K27" s="27">
        <f t="shared" si="1"/>
        <v>-98146632</v>
      </c>
      <c r="L27" s="28">
        <f t="shared" si="1"/>
        <v>-154482339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30000000</v>
      </c>
      <c r="D32" s="19">
        <v>30000000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2200100</v>
      </c>
      <c r="D33" s="19">
        <v>0</v>
      </c>
      <c r="E33" s="20">
        <v>0</v>
      </c>
      <c r="F33" s="21">
        <v>67885701</v>
      </c>
      <c r="G33" s="39">
        <v>-13105566</v>
      </c>
      <c r="H33" s="40">
        <v>-13105566</v>
      </c>
      <c r="I33" s="42">
        <v>-54798252</v>
      </c>
      <c r="J33" s="23">
        <v>8294135</v>
      </c>
      <c r="K33" s="19">
        <v>-58420042</v>
      </c>
      <c r="L33" s="20">
        <v>28000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-23704260</v>
      </c>
      <c r="D35" s="19">
        <v>-26822296</v>
      </c>
      <c r="E35" s="20">
        <v>0</v>
      </c>
      <c r="F35" s="21">
        <v>-38428449</v>
      </c>
      <c r="G35" s="19">
        <v>-38428449</v>
      </c>
      <c r="H35" s="20">
        <v>-38428449</v>
      </c>
      <c r="I35" s="22">
        <v>-6276152</v>
      </c>
      <c r="J35" s="23">
        <v>-42244047</v>
      </c>
      <c r="K35" s="19">
        <v>-5452771</v>
      </c>
      <c r="L35" s="20">
        <v>6184646</v>
      </c>
    </row>
    <row r="36" spans="1:12" ht="12.75">
      <c r="A36" s="25" t="s">
        <v>45</v>
      </c>
      <c r="B36" s="26"/>
      <c r="C36" s="27">
        <f>SUM(C31:C35)</f>
        <v>8495840</v>
      </c>
      <c r="D36" s="27">
        <f aca="true" t="shared" si="2" ref="D36:L36">SUM(D31:D35)</f>
        <v>3177704</v>
      </c>
      <c r="E36" s="28">
        <f t="shared" si="2"/>
        <v>0</v>
      </c>
      <c r="F36" s="29">
        <f t="shared" si="2"/>
        <v>29457252</v>
      </c>
      <c r="G36" s="27">
        <f t="shared" si="2"/>
        <v>-51534015</v>
      </c>
      <c r="H36" s="28">
        <f t="shared" si="2"/>
        <v>-51534015</v>
      </c>
      <c r="I36" s="30">
        <f t="shared" si="2"/>
        <v>-61074404</v>
      </c>
      <c r="J36" s="31">
        <f t="shared" si="2"/>
        <v>-33949912</v>
      </c>
      <c r="K36" s="27">
        <f t="shared" si="2"/>
        <v>-63872813</v>
      </c>
      <c r="L36" s="28">
        <f t="shared" si="2"/>
        <v>6212646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69793704</v>
      </c>
      <c r="D38" s="33">
        <f aca="true" t="shared" si="3" ref="D38:L38">+D17+D27+D36</f>
        <v>85034144</v>
      </c>
      <c r="E38" s="34">
        <f t="shared" si="3"/>
        <v>0</v>
      </c>
      <c r="F38" s="35">
        <f t="shared" si="3"/>
        <v>-1195726800</v>
      </c>
      <c r="G38" s="33">
        <f t="shared" si="3"/>
        <v>-1225788289</v>
      </c>
      <c r="H38" s="34">
        <f t="shared" si="3"/>
        <v>-1225788289</v>
      </c>
      <c r="I38" s="36">
        <f t="shared" si="3"/>
        <v>-62678993</v>
      </c>
      <c r="J38" s="37">
        <f t="shared" si="3"/>
        <v>-1396735327</v>
      </c>
      <c r="K38" s="33">
        <f t="shared" si="3"/>
        <v>-1347680507</v>
      </c>
      <c r="L38" s="34">
        <f t="shared" si="3"/>
        <v>-1423579262</v>
      </c>
    </row>
    <row r="39" spans="1:12" ht="12.75">
      <c r="A39" s="24" t="s">
        <v>47</v>
      </c>
      <c r="B39" s="18" t="s">
        <v>48</v>
      </c>
      <c r="C39" s="33">
        <v>104986783</v>
      </c>
      <c r="D39" s="33">
        <v>174780487</v>
      </c>
      <c r="E39" s="34">
        <v>0</v>
      </c>
      <c r="F39" s="35">
        <v>382459561</v>
      </c>
      <c r="G39" s="33">
        <v>382459561</v>
      </c>
      <c r="H39" s="34">
        <v>382459561</v>
      </c>
      <c r="I39" s="36">
        <v>0</v>
      </c>
      <c r="J39" s="37">
        <v>489014105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174780487</v>
      </c>
      <c r="D40" s="45">
        <f aca="true" t="shared" si="4" ref="D40:L40">+D38+D39</f>
        <v>259814631</v>
      </c>
      <c r="E40" s="46">
        <f t="shared" si="4"/>
        <v>0</v>
      </c>
      <c r="F40" s="47">
        <f t="shared" si="4"/>
        <v>-813267239</v>
      </c>
      <c r="G40" s="45">
        <f t="shared" si="4"/>
        <v>-843328728</v>
      </c>
      <c r="H40" s="46">
        <f t="shared" si="4"/>
        <v>-843328728</v>
      </c>
      <c r="I40" s="48">
        <f t="shared" si="4"/>
        <v>-62678993</v>
      </c>
      <c r="J40" s="49">
        <f t="shared" si="4"/>
        <v>-907721222</v>
      </c>
      <c r="K40" s="45">
        <f t="shared" si="4"/>
        <v>-1347680507</v>
      </c>
      <c r="L40" s="46">
        <f t="shared" si="4"/>
        <v>-1423579262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48573465</v>
      </c>
      <c r="D6" s="19">
        <v>52601208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120075610</v>
      </c>
      <c r="D7" s="19">
        <v>134653593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2971078</v>
      </c>
      <c r="D8" s="19">
        <v>10807776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36734956</v>
      </c>
      <c r="D9" s="19">
        <v>33905429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13024691</v>
      </c>
      <c r="D10" s="19">
        <v>11515688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3075618</v>
      </c>
      <c r="D11" s="19">
        <v>3694511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-213199157</v>
      </c>
      <c r="D14" s="19">
        <v>-210863026</v>
      </c>
      <c r="E14" s="20">
        <v>-244708918</v>
      </c>
      <c r="F14" s="21">
        <v>-321887500</v>
      </c>
      <c r="G14" s="19">
        <v>-331848365</v>
      </c>
      <c r="H14" s="20">
        <v>-331848365</v>
      </c>
      <c r="I14" s="22">
        <v>-264263347</v>
      </c>
      <c r="J14" s="23">
        <v>-362117060</v>
      </c>
      <c r="K14" s="19">
        <v>-375576526</v>
      </c>
      <c r="L14" s="20">
        <v>-404326400</v>
      </c>
    </row>
    <row r="15" spans="1:12" ht="12.75">
      <c r="A15" s="24" t="s">
        <v>30</v>
      </c>
      <c r="B15" s="18"/>
      <c r="C15" s="19">
        <v>-140796</v>
      </c>
      <c r="D15" s="19">
        <v>-353392</v>
      </c>
      <c r="E15" s="20">
        <v>-5187228</v>
      </c>
      <c r="F15" s="21">
        <v>-5255700</v>
      </c>
      <c r="G15" s="19">
        <v>-5461600</v>
      </c>
      <c r="H15" s="20">
        <v>-5461600</v>
      </c>
      <c r="I15" s="22">
        <v>-6848537</v>
      </c>
      <c r="J15" s="23">
        <v>-7867500</v>
      </c>
      <c r="K15" s="19">
        <v>-8179000</v>
      </c>
      <c r="L15" s="20">
        <v>-8507200</v>
      </c>
    </row>
    <row r="16" spans="1:12" ht="12.75">
      <c r="A16" s="24" t="s">
        <v>31</v>
      </c>
      <c r="B16" s="18" t="s">
        <v>24</v>
      </c>
      <c r="C16" s="19">
        <v>-1491350</v>
      </c>
      <c r="D16" s="19">
        <v>-1464986</v>
      </c>
      <c r="E16" s="20">
        <v>-4870656</v>
      </c>
      <c r="F16" s="21">
        <v>-1510300</v>
      </c>
      <c r="G16" s="19">
        <v>-1610300</v>
      </c>
      <c r="H16" s="20">
        <v>-1610300</v>
      </c>
      <c r="I16" s="22">
        <v>-1383695</v>
      </c>
      <c r="J16" s="23">
        <v>48984100</v>
      </c>
      <c r="K16" s="19">
        <v>47059200</v>
      </c>
      <c r="L16" s="20">
        <v>49687500</v>
      </c>
    </row>
    <row r="17" spans="1:12" ht="12.75">
      <c r="A17" s="25" t="s">
        <v>32</v>
      </c>
      <c r="B17" s="26"/>
      <c r="C17" s="27">
        <f>SUM(C6:C16)</f>
        <v>9624115</v>
      </c>
      <c r="D17" s="27">
        <f aca="true" t="shared" si="0" ref="D17:L17">SUM(D6:D16)</f>
        <v>34496801</v>
      </c>
      <c r="E17" s="28">
        <f t="shared" si="0"/>
        <v>-254766802</v>
      </c>
      <c r="F17" s="29">
        <f t="shared" si="0"/>
        <v>-328653500</v>
      </c>
      <c r="G17" s="27">
        <f t="shared" si="0"/>
        <v>-338920265</v>
      </c>
      <c r="H17" s="30">
        <f t="shared" si="0"/>
        <v>-338920265</v>
      </c>
      <c r="I17" s="29">
        <f t="shared" si="0"/>
        <v>-272495579</v>
      </c>
      <c r="J17" s="31">
        <f t="shared" si="0"/>
        <v>-321000460</v>
      </c>
      <c r="K17" s="27">
        <f t="shared" si="0"/>
        <v>-336696326</v>
      </c>
      <c r="L17" s="28">
        <f t="shared" si="0"/>
        <v>-363146100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4623333</v>
      </c>
      <c r="D21" s="19">
        <v>20000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28750</v>
      </c>
      <c r="D23" s="19">
        <v>27098</v>
      </c>
      <c r="E23" s="20">
        <v>-218867</v>
      </c>
      <c r="F23" s="38">
        <v>218867</v>
      </c>
      <c r="G23" s="39">
        <v>-218866</v>
      </c>
      <c r="H23" s="40">
        <v>-218866</v>
      </c>
      <c r="I23" s="22">
        <v>26730</v>
      </c>
      <c r="J23" s="41">
        <v>8975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-20756300</v>
      </c>
      <c r="D26" s="19">
        <v>-24171921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-16104217</v>
      </c>
      <c r="D27" s="27">
        <f aca="true" t="shared" si="1" ref="D27:L27">SUM(D21:D26)</f>
        <v>-24124823</v>
      </c>
      <c r="E27" s="28">
        <f t="shared" si="1"/>
        <v>-218867</v>
      </c>
      <c r="F27" s="29">
        <f t="shared" si="1"/>
        <v>218867</v>
      </c>
      <c r="G27" s="27">
        <f t="shared" si="1"/>
        <v>-218866</v>
      </c>
      <c r="H27" s="28">
        <f t="shared" si="1"/>
        <v>-218866</v>
      </c>
      <c r="I27" s="30">
        <f t="shared" si="1"/>
        <v>26730</v>
      </c>
      <c r="J27" s="31">
        <f t="shared" si="1"/>
        <v>8975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2428390</v>
      </c>
      <c r="D32" s="19">
        <v>220035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163236</v>
      </c>
      <c r="D33" s="19">
        <v>282667</v>
      </c>
      <c r="E33" s="20">
        <v>4507450</v>
      </c>
      <c r="F33" s="21">
        <v>-4507450</v>
      </c>
      <c r="G33" s="39">
        <v>4507449</v>
      </c>
      <c r="H33" s="40">
        <v>4507449</v>
      </c>
      <c r="I33" s="42">
        <v>189030</v>
      </c>
      <c r="J33" s="23">
        <v>189028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-561819</v>
      </c>
      <c r="D35" s="19">
        <v>-897009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-11417441</v>
      </c>
      <c r="K35" s="19">
        <v>-11417441</v>
      </c>
      <c r="L35" s="20">
        <v>-11417441</v>
      </c>
    </row>
    <row r="36" spans="1:12" ht="12.75">
      <c r="A36" s="25" t="s">
        <v>45</v>
      </c>
      <c r="B36" s="26"/>
      <c r="C36" s="27">
        <f>SUM(C31:C35)</f>
        <v>2029807</v>
      </c>
      <c r="D36" s="27">
        <f aca="true" t="shared" si="2" ref="D36:L36">SUM(D31:D35)</f>
        <v>-394307</v>
      </c>
      <c r="E36" s="28">
        <f t="shared" si="2"/>
        <v>4507450</v>
      </c>
      <c r="F36" s="29">
        <f t="shared" si="2"/>
        <v>-4507450</v>
      </c>
      <c r="G36" s="27">
        <f t="shared" si="2"/>
        <v>4507449</v>
      </c>
      <c r="H36" s="28">
        <f t="shared" si="2"/>
        <v>4507449</v>
      </c>
      <c r="I36" s="30">
        <f t="shared" si="2"/>
        <v>189030</v>
      </c>
      <c r="J36" s="31">
        <f t="shared" si="2"/>
        <v>-11228413</v>
      </c>
      <c r="K36" s="27">
        <f t="shared" si="2"/>
        <v>-11417441</v>
      </c>
      <c r="L36" s="28">
        <f t="shared" si="2"/>
        <v>-11417441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-4450295</v>
      </c>
      <c r="D38" s="33">
        <f aca="true" t="shared" si="3" ref="D38:L38">+D17+D27+D36</f>
        <v>9977671</v>
      </c>
      <c r="E38" s="34">
        <f t="shared" si="3"/>
        <v>-250478219</v>
      </c>
      <c r="F38" s="35">
        <f t="shared" si="3"/>
        <v>-332942083</v>
      </c>
      <c r="G38" s="33">
        <f t="shared" si="3"/>
        <v>-334631682</v>
      </c>
      <c r="H38" s="34">
        <f t="shared" si="3"/>
        <v>-334631682</v>
      </c>
      <c r="I38" s="36">
        <f t="shared" si="3"/>
        <v>-272279819</v>
      </c>
      <c r="J38" s="37">
        <f t="shared" si="3"/>
        <v>-332219898</v>
      </c>
      <c r="K38" s="33">
        <f t="shared" si="3"/>
        <v>-348113767</v>
      </c>
      <c r="L38" s="34">
        <f t="shared" si="3"/>
        <v>-374563541</v>
      </c>
    </row>
    <row r="39" spans="1:12" ht="12.75">
      <c r="A39" s="24" t="s">
        <v>47</v>
      </c>
      <c r="B39" s="18" t="s">
        <v>48</v>
      </c>
      <c r="C39" s="33">
        <v>18834093</v>
      </c>
      <c r="D39" s="33">
        <v>14383798</v>
      </c>
      <c r="E39" s="34">
        <v>42751461</v>
      </c>
      <c r="F39" s="35">
        <v>0</v>
      </c>
      <c r="G39" s="33">
        <v>42768310</v>
      </c>
      <c r="H39" s="34">
        <v>42768310</v>
      </c>
      <c r="I39" s="36">
        <v>83792029</v>
      </c>
      <c r="J39" s="37">
        <v>64338346</v>
      </c>
      <c r="K39" s="33">
        <v>5376626</v>
      </c>
      <c r="L39" s="34">
        <v>-30838972</v>
      </c>
    </row>
    <row r="40" spans="1:12" ht="12.75">
      <c r="A40" s="43" t="s">
        <v>49</v>
      </c>
      <c r="B40" s="44" t="s">
        <v>48</v>
      </c>
      <c r="C40" s="45">
        <f>+C38+C39</f>
        <v>14383798</v>
      </c>
      <c r="D40" s="45">
        <f aca="true" t="shared" si="4" ref="D40:L40">+D38+D39</f>
        <v>24361469</v>
      </c>
      <c r="E40" s="46">
        <f t="shared" si="4"/>
        <v>-207726758</v>
      </c>
      <c r="F40" s="47">
        <f t="shared" si="4"/>
        <v>-332942083</v>
      </c>
      <c r="G40" s="45">
        <f t="shared" si="4"/>
        <v>-291863372</v>
      </c>
      <c r="H40" s="46">
        <f t="shared" si="4"/>
        <v>-291863372</v>
      </c>
      <c r="I40" s="48">
        <f t="shared" si="4"/>
        <v>-188487790</v>
      </c>
      <c r="J40" s="49">
        <f t="shared" si="4"/>
        <v>-267881552</v>
      </c>
      <c r="K40" s="45">
        <f t="shared" si="4"/>
        <v>-342737141</v>
      </c>
      <c r="L40" s="46">
        <f t="shared" si="4"/>
        <v>-405402513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29286470</v>
      </c>
      <c r="D6" s="19">
        <v>32603168</v>
      </c>
      <c r="E6" s="20">
        <v>0</v>
      </c>
      <c r="F6" s="21">
        <v>35530857</v>
      </c>
      <c r="G6" s="19">
        <v>40464655</v>
      </c>
      <c r="H6" s="20">
        <v>40464655</v>
      </c>
      <c r="I6" s="22">
        <v>-7163</v>
      </c>
      <c r="J6" s="23">
        <v>43349345</v>
      </c>
      <c r="K6" s="19">
        <v>46814305</v>
      </c>
      <c r="L6" s="20">
        <v>50558190</v>
      </c>
    </row>
    <row r="7" spans="1:12" ht="12.75">
      <c r="A7" s="24" t="s">
        <v>21</v>
      </c>
      <c r="B7" s="18"/>
      <c r="C7" s="19">
        <v>90678258</v>
      </c>
      <c r="D7" s="19">
        <v>100419201</v>
      </c>
      <c r="E7" s="20">
        <v>0</v>
      </c>
      <c r="F7" s="21">
        <v>115819162</v>
      </c>
      <c r="G7" s="19">
        <v>122309372</v>
      </c>
      <c r="H7" s="20">
        <v>122309372</v>
      </c>
      <c r="I7" s="22">
        <v>-3861</v>
      </c>
      <c r="J7" s="23">
        <v>135775012</v>
      </c>
      <c r="K7" s="19">
        <v>147584732</v>
      </c>
      <c r="L7" s="20">
        <v>160431102</v>
      </c>
    </row>
    <row r="8" spans="1:12" ht="12.75">
      <c r="A8" s="24" t="s">
        <v>22</v>
      </c>
      <c r="B8" s="18"/>
      <c r="C8" s="19">
        <v>23694314</v>
      </c>
      <c r="D8" s="19">
        <v>8703695</v>
      </c>
      <c r="E8" s="20">
        <v>0</v>
      </c>
      <c r="F8" s="21">
        <v>12022518</v>
      </c>
      <c r="G8" s="19">
        <v>16426425</v>
      </c>
      <c r="H8" s="20">
        <v>16426425</v>
      </c>
      <c r="I8" s="22">
        <v>-26018</v>
      </c>
      <c r="J8" s="23">
        <v>17375850</v>
      </c>
      <c r="K8" s="19">
        <v>18015665</v>
      </c>
      <c r="L8" s="20">
        <v>18687657</v>
      </c>
    </row>
    <row r="9" spans="1:12" ht="12.75">
      <c r="A9" s="24" t="s">
        <v>23</v>
      </c>
      <c r="B9" s="18" t="s">
        <v>24</v>
      </c>
      <c r="C9" s="19">
        <v>41023558</v>
      </c>
      <c r="D9" s="19">
        <v>43039829</v>
      </c>
      <c r="E9" s="20">
        <v>0</v>
      </c>
      <c r="F9" s="21">
        <v>49878000</v>
      </c>
      <c r="G9" s="19">
        <v>45067904</v>
      </c>
      <c r="H9" s="20">
        <v>45067904</v>
      </c>
      <c r="I9" s="22">
        <v>0</v>
      </c>
      <c r="J9" s="23">
        <v>52435132</v>
      </c>
      <c r="K9" s="19">
        <v>58987480</v>
      </c>
      <c r="L9" s="20">
        <v>60449913</v>
      </c>
    </row>
    <row r="10" spans="1:12" ht="12.75">
      <c r="A10" s="24" t="s">
        <v>25</v>
      </c>
      <c r="B10" s="18" t="s">
        <v>24</v>
      </c>
      <c r="C10" s="19">
        <v>16538290</v>
      </c>
      <c r="D10" s="19">
        <v>14242358</v>
      </c>
      <c r="E10" s="20">
        <v>0</v>
      </c>
      <c r="F10" s="21">
        <v>11475744</v>
      </c>
      <c r="G10" s="19">
        <v>16834434</v>
      </c>
      <c r="H10" s="20">
        <v>16834434</v>
      </c>
      <c r="I10" s="22">
        <v>0</v>
      </c>
      <c r="J10" s="23">
        <v>15221868</v>
      </c>
      <c r="K10" s="19">
        <v>15424520</v>
      </c>
      <c r="L10" s="20">
        <v>19400087</v>
      </c>
    </row>
    <row r="11" spans="1:12" ht="12.75">
      <c r="A11" s="24" t="s">
        <v>26</v>
      </c>
      <c r="B11" s="18"/>
      <c r="C11" s="19">
        <v>4688211</v>
      </c>
      <c r="D11" s="19">
        <v>5264288</v>
      </c>
      <c r="E11" s="20">
        <v>0</v>
      </c>
      <c r="F11" s="21">
        <v>4538584</v>
      </c>
      <c r="G11" s="19">
        <v>5851919</v>
      </c>
      <c r="H11" s="20">
        <v>5851919</v>
      </c>
      <c r="I11" s="22">
        <v>0</v>
      </c>
      <c r="J11" s="23">
        <v>5254284</v>
      </c>
      <c r="K11" s="19">
        <v>5297344</v>
      </c>
      <c r="L11" s="20">
        <v>5306976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-180280079</v>
      </c>
      <c r="D14" s="19">
        <v>-165012090</v>
      </c>
      <c r="E14" s="20">
        <v>-16050122</v>
      </c>
      <c r="F14" s="21">
        <v>-225054897</v>
      </c>
      <c r="G14" s="19">
        <v>-225788995</v>
      </c>
      <c r="H14" s="20">
        <v>-225788995</v>
      </c>
      <c r="I14" s="22">
        <v>-192987608</v>
      </c>
      <c r="J14" s="23">
        <v>-246384625</v>
      </c>
      <c r="K14" s="19">
        <v>-268908027</v>
      </c>
      <c r="L14" s="20">
        <v>-285791816</v>
      </c>
    </row>
    <row r="15" spans="1:12" ht="12.75">
      <c r="A15" s="24" t="s">
        <v>30</v>
      </c>
      <c r="B15" s="18"/>
      <c r="C15" s="19">
        <v>-10251688</v>
      </c>
      <c r="D15" s="19">
        <v>-6177145</v>
      </c>
      <c r="E15" s="20">
        <v>-2955478</v>
      </c>
      <c r="F15" s="21">
        <v>-5389899</v>
      </c>
      <c r="G15" s="19">
        <v>-6771650</v>
      </c>
      <c r="H15" s="20">
        <v>-6771650</v>
      </c>
      <c r="I15" s="22">
        <v>-6904677</v>
      </c>
      <c r="J15" s="23">
        <v>-6524654</v>
      </c>
      <c r="K15" s="19">
        <v>-6474389</v>
      </c>
      <c r="L15" s="20">
        <v>-6016026</v>
      </c>
    </row>
    <row r="16" spans="1:12" ht="12.75">
      <c r="A16" s="24" t="s">
        <v>31</v>
      </c>
      <c r="B16" s="18" t="s">
        <v>24</v>
      </c>
      <c r="C16" s="19">
        <v>-1443000</v>
      </c>
      <c r="D16" s="19">
        <v>-1586105</v>
      </c>
      <c r="E16" s="20">
        <v>5250510</v>
      </c>
      <c r="F16" s="21">
        <v>-2042000</v>
      </c>
      <c r="G16" s="19">
        <v>-2152000</v>
      </c>
      <c r="H16" s="20">
        <v>-2152000</v>
      </c>
      <c r="I16" s="22">
        <v>-1369908</v>
      </c>
      <c r="J16" s="23">
        <v>-2172000</v>
      </c>
      <c r="K16" s="19">
        <v>-2254188</v>
      </c>
      <c r="L16" s="20">
        <v>-2821043</v>
      </c>
    </row>
    <row r="17" spans="1:12" ht="12.75">
      <c r="A17" s="25" t="s">
        <v>32</v>
      </c>
      <c r="B17" s="26"/>
      <c r="C17" s="27">
        <f>SUM(C6:C16)</f>
        <v>13934334</v>
      </c>
      <c r="D17" s="27">
        <f aca="true" t="shared" si="0" ref="D17:L17">SUM(D6:D16)</f>
        <v>31497199</v>
      </c>
      <c r="E17" s="28">
        <f t="shared" si="0"/>
        <v>-13755090</v>
      </c>
      <c r="F17" s="29">
        <f t="shared" si="0"/>
        <v>-3221931</v>
      </c>
      <c r="G17" s="27">
        <f t="shared" si="0"/>
        <v>12242064</v>
      </c>
      <c r="H17" s="30">
        <f t="shared" si="0"/>
        <v>12242064</v>
      </c>
      <c r="I17" s="29">
        <f t="shared" si="0"/>
        <v>-201299235</v>
      </c>
      <c r="J17" s="31">
        <f t="shared" si="0"/>
        <v>14330212</v>
      </c>
      <c r="K17" s="27">
        <f t="shared" si="0"/>
        <v>14487442</v>
      </c>
      <c r="L17" s="28">
        <f t="shared" si="0"/>
        <v>20205040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4241023</v>
      </c>
      <c r="D21" s="19">
        <v>1447629</v>
      </c>
      <c r="E21" s="20">
        <v>0</v>
      </c>
      <c r="F21" s="38">
        <v>1000000</v>
      </c>
      <c r="G21" s="39">
        <v>500000</v>
      </c>
      <c r="H21" s="40">
        <v>500000</v>
      </c>
      <c r="I21" s="22">
        <v>0</v>
      </c>
      <c r="J21" s="41">
        <v>1000000</v>
      </c>
      <c r="K21" s="39">
        <v>1000000</v>
      </c>
      <c r="L21" s="40">
        <v>1000000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-17684428</v>
      </c>
      <c r="D26" s="19">
        <v>-14790150</v>
      </c>
      <c r="E26" s="20">
        <v>0</v>
      </c>
      <c r="F26" s="21">
        <v>-16975000</v>
      </c>
      <c r="G26" s="19">
        <v>-21094985</v>
      </c>
      <c r="H26" s="20">
        <v>-21094985</v>
      </c>
      <c r="I26" s="22">
        <v>0</v>
      </c>
      <c r="J26" s="23">
        <v>-20558844</v>
      </c>
      <c r="K26" s="19">
        <v>-19924520</v>
      </c>
      <c r="L26" s="20">
        <v>-23900087</v>
      </c>
    </row>
    <row r="27" spans="1:12" ht="12.75">
      <c r="A27" s="25" t="s">
        <v>39</v>
      </c>
      <c r="B27" s="26"/>
      <c r="C27" s="27">
        <f>SUM(C21:C26)</f>
        <v>-13443405</v>
      </c>
      <c r="D27" s="27">
        <f aca="true" t="shared" si="1" ref="D27:L27">SUM(D21:D26)</f>
        <v>-13342521</v>
      </c>
      <c r="E27" s="28">
        <f t="shared" si="1"/>
        <v>0</v>
      </c>
      <c r="F27" s="29">
        <f t="shared" si="1"/>
        <v>-15975000</v>
      </c>
      <c r="G27" s="27">
        <f t="shared" si="1"/>
        <v>-20594985</v>
      </c>
      <c r="H27" s="28">
        <f t="shared" si="1"/>
        <v>-20594985</v>
      </c>
      <c r="I27" s="30">
        <f t="shared" si="1"/>
        <v>0</v>
      </c>
      <c r="J27" s="31">
        <f t="shared" si="1"/>
        <v>-19558844</v>
      </c>
      <c r="K27" s="27">
        <f t="shared" si="1"/>
        <v>-18924520</v>
      </c>
      <c r="L27" s="28">
        <f t="shared" si="1"/>
        <v>-22900087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2245920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-35175</v>
      </c>
      <c r="D33" s="19">
        <v>112357</v>
      </c>
      <c r="E33" s="20">
        <v>-31522</v>
      </c>
      <c r="F33" s="21">
        <v>1663922</v>
      </c>
      <c r="G33" s="39">
        <v>-1497712</v>
      </c>
      <c r="H33" s="40">
        <v>-1497712</v>
      </c>
      <c r="I33" s="42">
        <v>134471</v>
      </c>
      <c r="J33" s="23">
        <v>2435162</v>
      </c>
      <c r="K33" s="19">
        <v>-2364266</v>
      </c>
      <c r="L33" s="20">
        <v>16449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-2933630</v>
      </c>
      <c r="D35" s="19">
        <v>-3033678</v>
      </c>
      <c r="E35" s="20">
        <v>0</v>
      </c>
      <c r="F35" s="21">
        <v>-1855000</v>
      </c>
      <c r="G35" s="19">
        <v>0</v>
      </c>
      <c r="H35" s="20">
        <v>0</v>
      </c>
      <c r="I35" s="22">
        <v>0</v>
      </c>
      <c r="J35" s="23">
        <v>-2275585</v>
      </c>
      <c r="K35" s="19">
        <v>338008</v>
      </c>
      <c r="L35" s="20">
        <v>338008</v>
      </c>
    </row>
    <row r="36" spans="1:12" ht="12.75">
      <c r="A36" s="25" t="s">
        <v>45</v>
      </c>
      <c r="B36" s="26"/>
      <c r="C36" s="27">
        <f>SUM(C31:C35)</f>
        <v>-722885</v>
      </c>
      <c r="D36" s="27">
        <f aca="true" t="shared" si="2" ref="D36:L36">SUM(D31:D35)</f>
        <v>-2921321</v>
      </c>
      <c r="E36" s="28">
        <f t="shared" si="2"/>
        <v>-31522</v>
      </c>
      <c r="F36" s="29">
        <f t="shared" si="2"/>
        <v>-191078</v>
      </c>
      <c r="G36" s="27">
        <f t="shared" si="2"/>
        <v>-1497712</v>
      </c>
      <c r="H36" s="28">
        <f t="shared" si="2"/>
        <v>-1497712</v>
      </c>
      <c r="I36" s="30">
        <f t="shared" si="2"/>
        <v>134471</v>
      </c>
      <c r="J36" s="31">
        <f t="shared" si="2"/>
        <v>159577</v>
      </c>
      <c r="K36" s="27">
        <f t="shared" si="2"/>
        <v>-2026258</v>
      </c>
      <c r="L36" s="28">
        <f t="shared" si="2"/>
        <v>354457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-231956</v>
      </c>
      <c r="D38" s="33">
        <f aca="true" t="shared" si="3" ref="D38:L38">+D17+D27+D36</f>
        <v>15233357</v>
      </c>
      <c r="E38" s="34">
        <f t="shared" si="3"/>
        <v>-13786612</v>
      </c>
      <c r="F38" s="35">
        <f t="shared" si="3"/>
        <v>-19388009</v>
      </c>
      <c r="G38" s="33">
        <f t="shared" si="3"/>
        <v>-9850633</v>
      </c>
      <c r="H38" s="34">
        <f t="shared" si="3"/>
        <v>-9850633</v>
      </c>
      <c r="I38" s="36">
        <f t="shared" si="3"/>
        <v>-201164764</v>
      </c>
      <c r="J38" s="37">
        <f t="shared" si="3"/>
        <v>-5069055</v>
      </c>
      <c r="K38" s="33">
        <f t="shared" si="3"/>
        <v>-6463336</v>
      </c>
      <c r="L38" s="34">
        <f t="shared" si="3"/>
        <v>-2340590</v>
      </c>
    </row>
    <row r="39" spans="1:12" ht="12.75">
      <c r="A39" s="24" t="s">
        <v>47</v>
      </c>
      <c r="B39" s="18" t="s">
        <v>48</v>
      </c>
      <c r="C39" s="33">
        <v>36665590</v>
      </c>
      <c r="D39" s="33">
        <v>45557630</v>
      </c>
      <c r="E39" s="34">
        <v>0</v>
      </c>
      <c r="F39" s="35">
        <v>38241547</v>
      </c>
      <c r="G39" s="33">
        <v>0</v>
      </c>
      <c r="H39" s="34">
        <v>0</v>
      </c>
      <c r="I39" s="36">
        <v>0</v>
      </c>
      <c r="J39" s="37">
        <v>43597384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36433634</v>
      </c>
      <c r="D40" s="45">
        <f aca="true" t="shared" si="4" ref="D40:L40">+D38+D39</f>
        <v>60790987</v>
      </c>
      <c r="E40" s="46">
        <f t="shared" si="4"/>
        <v>-13786612</v>
      </c>
      <c r="F40" s="47">
        <f t="shared" si="4"/>
        <v>18853538</v>
      </c>
      <c r="G40" s="45">
        <f t="shared" si="4"/>
        <v>-9850633</v>
      </c>
      <c r="H40" s="46">
        <f t="shared" si="4"/>
        <v>-9850633</v>
      </c>
      <c r="I40" s="48">
        <f t="shared" si="4"/>
        <v>-201164764</v>
      </c>
      <c r="J40" s="49">
        <f t="shared" si="4"/>
        <v>38528329</v>
      </c>
      <c r="K40" s="45">
        <f t="shared" si="4"/>
        <v>-6463336</v>
      </c>
      <c r="L40" s="46">
        <f t="shared" si="4"/>
        <v>-2340590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2436079</v>
      </c>
      <c r="D7" s="19">
        <v>802322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15143530</v>
      </c>
      <c r="D8" s="19">
        <v>28149509</v>
      </c>
      <c r="E8" s="20">
        <v>0</v>
      </c>
      <c r="F8" s="21">
        <v>-484557</v>
      </c>
      <c r="G8" s="19">
        <v>-484557</v>
      </c>
      <c r="H8" s="20">
        <v>-484557</v>
      </c>
      <c r="I8" s="22">
        <v>0</v>
      </c>
      <c r="J8" s="23">
        <v>100000</v>
      </c>
      <c r="K8" s="19">
        <v>100000</v>
      </c>
      <c r="L8" s="20">
        <v>100000</v>
      </c>
    </row>
    <row r="9" spans="1:12" ht="12.75">
      <c r="A9" s="24" t="s">
        <v>23</v>
      </c>
      <c r="B9" s="18" t="s">
        <v>24</v>
      </c>
      <c r="C9" s="19">
        <v>138646967</v>
      </c>
      <c r="D9" s="19">
        <v>124710073</v>
      </c>
      <c r="E9" s="20">
        <v>0</v>
      </c>
      <c r="F9" s="21">
        <v>114063512</v>
      </c>
      <c r="G9" s="19">
        <v>105483790</v>
      </c>
      <c r="H9" s="20">
        <v>105483790</v>
      </c>
      <c r="I9" s="22">
        <v>0</v>
      </c>
      <c r="J9" s="23">
        <v>217527277</v>
      </c>
      <c r="K9" s="19">
        <v>225839013</v>
      </c>
      <c r="L9" s="20">
        <v>239522894</v>
      </c>
    </row>
    <row r="10" spans="1:12" ht="12.75">
      <c r="A10" s="24" t="s">
        <v>25</v>
      </c>
      <c r="B10" s="18" t="s">
        <v>24</v>
      </c>
      <c r="C10" s="19">
        <v>160367</v>
      </c>
      <c r="D10" s="19">
        <v>2303073</v>
      </c>
      <c r="E10" s="20">
        <v>0</v>
      </c>
      <c r="F10" s="21">
        <v>2149350</v>
      </c>
      <c r="G10" s="19">
        <v>3011545</v>
      </c>
      <c r="H10" s="20">
        <v>3011545</v>
      </c>
      <c r="I10" s="22">
        <v>0</v>
      </c>
      <c r="J10" s="23">
        <v>1100000</v>
      </c>
      <c r="K10" s="19">
        <v>2000000</v>
      </c>
      <c r="L10" s="20">
        <v>2100000</v>
      </c>
    </row>
    <row r="11" spans="1:12" ht="12.75">
      <c r="A11" s="24" t="s">
        <v>26</v>
      </c>
      <c r="B11" s="18"/>
      <c r="C11" s="19">
        <v>2189238</v>
      </c>
      <c r="D11" s="19">
        <v>2311483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-152517710</v>
      </c>
      <c r="D14" s="19">
        <v>-141995375</v>
      </c>
      <c r="E14" s="20">
        <v>-5322911</v>
      </c>
      <c r="F14" s="21">
        <v>-197716730</v>
      </c>
      <c r="G14" s="19">
        <v>-197044683</v>
      </c>
      <c r="H14" s="20">
        <v>-197044683</v>
      </c>
      <c r="I14" s="22">
        <v>-1370840</v>
      </c>
      <c r="J14" s="23">
        <v>-209291834</v>
      </c>
      <c r="K14" s="19">
        <v>-221901627</v>
      </c>
      <c r="L14" s="20">
        <v>-235251121</v>
      </c>
    </row>
    <row r="15" spans="1:12" ht="12.75">
      <c r="A15" s="24" t="s">
        <v>30</v>
      </c>
      <c r="B15" s="18"/>
      <c r="C15" s="19">
        <v>-163191</v>
      </c>
      <c r="D15" s="19">
        <v>-495445</v>
      </c>
      <c r="E15" s="20">
        <v>-2505017</v>
      </c>
      <c r="F15" s="21">
        <v>-2876998</v>
      </c>
      <c r="G15" s="19">
        <v>-3280247</v>
      </c>
      <c r="H15" s="20">
        <v>-3280247</v>
      </c>
      <c r="I15" s="22">
        <v>-2055209</v>
      </c>
      <c r="J15" s="23">
        <v>-9164827</v>
      </c>
      <c r="K15" s="19">
        <v>-9903458</v>
      </c>
      <c r="L15" s="20">
        <v>-10709991</v>
      </c>
    </row>
    <row r="16" spans="1:12" ht="12.75">
      <c r="A16" s="24" t="s">
        <v>31</v>
      </c>
      <c r="B16" s="18" t="s">
        <v>24</v>
      </c>
      <c r="C16" s="19">
        <v>-17313</v>
      </c>
      <c r="D16" s="19">
        <v>-120000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5877967</v>
      </c>
      <c r="D17" s="27">
        <f aca="true" t="shared" si="0" ref="D17:L17">SUM(D6:D16)</f>
        <v>15665640</v>
      </c>
      <c r="E17" s="28">
        <f t="shared" si="0"/>
        <v>-7827928</v>
      </c>
      <c r="F17" s="29">
        <f t="shared" si="0"/>
        <v>-84865423</v>
      </c>
      <c r="G17" s="27">
        <f t="shared" si="0"/>
        <v>-92314152</v>
      </c>
      <c r="H17" s="30">
        <f t="shared" si="0"/>
        <v>-92314152</v>
      </c>
      <c r="I17" s="29">
        <f t="shared" si="0"/>
        <v>-3426049</v>
      </c>
      <c r="J17" s="31">
        <f t="shared" si="0"/>
        <v>270616</v>
      </c>
      <c r="K17" s="27">
        <f t="shared" si="0"/>
        <v>-3866072</v>
      </c>
      <c r="L17" s="28">
        <f t="shared" si="0"/>
        <v>-4238218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3726458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750595</v>
      </c>
      <c r="F23" s="38">
        <v>-750595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-1054256</v>
      </c>
      <c r="D26" s="19">
        <v>-4596453</v>
      </c>
      <c r="E26" s="20">
        <v>-16111</v>
      </c>
      <c r="F26" s="21">
        <v>-36398111</v>
      </c>
      <c r="G26" s="19">
        <v>-31868590</v>
      </c>
      <c r="H26" s="20">
        <v>-31868590</v>
      </c>
      <c r="I26" s="22">
        <v>0</v>
      </c>
      <c r="J26" s="23">
        <v>-11353111</v>
      </c>
      <c r="K26" s="19">
        <v>-3706000</v>
      </c>
      <c r="L26" s="20">
        <v>-3930000</v>
      </c>
    </row>
    <row r="27" spans="1:12" ht="12.75">
      <c r="A27" s="25" t="s">
        <v>39</v>
      </c>
      <c r="B27" s="26"/>
      <c r="C27" s="27">
        <f>SUM(C21:C26)</f>
        <v>2672202</v>
      </c>
      <c r="D27" s="27">
        <f aca="true" t="shared" si="1" ref="D27:L27">SUM(D21:D26)</f>
        <v>-4596453</v>
      </c>
      <c r="E27" s="28">
        <f t="shared" si="1"/>
        <v>734484</v>
      </c>
      <c r="F27" s="29">
        <f t="shared" si="1"/>
        <v>-37148706</v>
      </c>
      <c r="G27" s="27">
        <f t="shared" si="1"/>
        <v>-31868590</v>
      </c>
      <c r="H27" s="28">
        <f t="shared" si="1"/>
        <v>-31868590</v>
      </c>
      <c r="I27" s="30">
        <f t="shared" si="1"/>
        <v>0</v>
      </c>
      <c r="J27" s="31">
        <f t="shared" si="1"/>
        <v>-11353111</v>
      </c>
      <c r="K27" s="27">
        <f t="shared" si="1"/>
        <v>-3706000</v>
      </c>
      <c r="L27" s="28">
        <f t="shared" si="1"/>
        <v>-3930000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-1080</v>
      </c>
      <c r="F33" s="21">
        <v>1080</v>
      </c>
      <c r="G33" s="39">
        <v>0</v>
      </c>
      <c r="H33" s="40">
        <v>0</v>
      </c>
      <c r="I33" s="42">
        <v>-310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-533055</v>
      </c>
      <c r="D35" s="19">
        <v>-1169425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-533055</v>
      </c>
      <c r="D36" s="27">
        <f aca="true" t="shared" si="2" ref="D36:L36">SUM(D31:D35)</f>
        <v>-1169425</v>
      </c>
      <c r="E36" s="28">
        <f t="shared" si="2"/>
        <v>-1080</v>
      </c>
      <c r="F36" s="29">
        <f t="shared" si="2"/>
        <v>1080</v>
      </c>
      <c r="G36" s="27">
        <f t="shared" si="2"/>
        <v>0</v>
      </c>
      <c r="H36" s="28">
        <f t="shared" si="2"/>
        <v>0</v>
      </c>
      <c r="I36" s="30">
        <f t="shared" si="2"/>
        <v>-310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8017114</v>
      </c>
      <c r="D38" s="33">
        <f aca="true" t="shared" si="3" ref="D38:L38">+D17+D27+D36</f>
        <v>9899762</v>
      </c>
      <c r="E38" s="34">
        <f t="shared" si="3"/>
        <v>-7094524</v>
      </c>
      <c r="F38" s="35">
        <f t="shared" si="3"/>
        <v>-122013049</v>
      </c>
      <c r="G38" s="33">
        <f t="shared" si="3"/>
        <v>-124182742</v>
      </c>
      <c r="H38" s="34">
        <f t="shared" si="3"/>
        <v>-124182742</v>
      </c>
      <c r="I38" s="36">
        <f t="shared" si="3"/>
        <v>-3426359</v>
      </c>
      <c r="J38" s="37">
        <f t="shared" si="3"/>
        <v>-11082495</v>
      </c>
      <c r="K38" s="33">
        <f t="shared" si="3"/>
        <v>-7572072</v>
      </c>
      <c r="L38" s="34">
        <f t="shared" si="3"/>
        <v>-8168218</v>
      </c>
    </row>
    <row r="39" spans="1:12" ht="12.75">
      <c r="A39" s="24" t="s">
        <v>47</v>
      </c>
      <c r="B39" s="18" t="s">
        <v>48</v>
      </c>
      <c r="C39" s="33">
        <v>14359250</v>
      </c>
      <c r="D39" s="33">
        <v>22376364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22376364</v>
      </c>
      <c r="D40" s="45">
        <f aca="true" t="shared" si="4" ref="D40:L40">+D38+D39</f>
        <v>32276126</v>
      </c>
      <c r="E40" s="46">
        <f t="shared" si="4"/>
        <v>-7094524</v>
      </c>
      <c r="F40" s="47">
        <f t="shared" si="4"/>
        <v>-122013049</v>
      </c>
      <c r="G40" s="45">
        <f t="shared" si="4"/>
        <v>-124182742</v>
      </c>
      <c r="H40" s="46">
        <f t="shared" si="4"/>
        <v>-124182742</v>
      </c>
      <c r="I40" s="48">
        <f t="shared" si="4"/>
        <v>-3426359</v>
      </c>
      <c r="J40" s="49">
        <f t="shared" si="4"/>
        <v>-11082495</v>
      </c>
      <c r="K40" s="45">
        <f t="shared" si="4"/>
        <v>-7572072</v>
      </c>
      <c r="L40" s="46">
        <f t="shared" si="4"/>
        <v>-8168218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6739787000</v>
      </c>
      <c r="D6" s="19">
        <v>8100322000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17552069000</v>
      </c>
      <c r="D7" s="19">
        <v>18132826000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1363874000</v>
      </c>
      <c r="D8" s="19">
        <v>1326027000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3589931000</v>
      </c>
      <c r="D9" s="19">
        <v>3633883000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2131537000</v>
      </c>
      <c r="D10" s="19">
        <v>2014869000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878939000</v>
      </c>
      <c r="D11" s="19">
        <v>1031929000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-24961163000</v>
      </c>
      <c r="D14" s="19">
        <v>-26802756000</v>
      </c>
      <c r="E14" s="20">
        <v>-27792503689</v>
      </c>
      <c r="F14" s="21">
        <v>-32401455441</v>
      </c>
      <c r="G14" s="19">
        <v>-32129830358</v>
      </c>
      <c r="H14" s="20">
        <v>-32129830358</v>
      </c>
      <c r="I14" s="22">
        <v>-28348101257</v>
      </c>
      <c r="J14" s="23">
        <v>-35524436829</v>
      </c>
      <c r="K14" s="19">
        <v>-37833969441</v>
      </c>
      <c r="L14" s="20">
        <v>-40710651437</v>
      </c>
    </row>
    <row r="15" spans="1:12" ht="12.75">
      <c r="A15" s="24" t="s">
        <v>30</v>
      </c>
      <c r="B15" s="18"/>
      <c r="C15" s="19">
        <v>-688486000</v>
      </c>
      <c r="D15" s="19">
        <v>-667252000</v>
      </c>
      <c r="E15" s="20">
        <v>-852270869</v>
      </c>
      <c r="F15" s="21">
        <v>-1091414506</v>
      </c>
      <c r="G15" s="19">
        <v>-797947075</v>
      </c>
      <c r="H15" s="20">
        <v>-797947075</v>
      </c>
      <c r="I15" s="22">
        <v>-752363843</v>
      </c>
      <c r="J15" s="23">
        <v>-790755887</v>
      </c>
      <c r="K15" s="19">
        <v>-921278800</v>
      </c>
      <c r="L15" s="20">
        <v>-1304855496</v>
      </c>
    </row>
    <row r="16" spans="1:12" ht="12.75">
      <c r="A16" s="24" t="s">
        <v>31</v>
      </c>
      <c r="B16" s="18" t="s">
        <v>24</v>
      </c>
      <c r="C16" s="19">
        <v>-148246000</v>
      </c>
      <c r="D16" s="19">
        <v>-111829000</v>
      </c>
      <c r="E16" s="20">
        <v>-396432642</v>
      </c>
      <c r="F16" s="21">
        <v>-263703906</v>
      </c>
      <c r="G16" s="19">
        <v>-416797896</v>
      </c>
      <c r="H16" s="20">
        <v>-416797896</v>
      </c>
      <c r="I16" s="22">
        <v>-327325504</v>
      </c>
      <c r="J16" s="23">
        <v>-374859553</v>
      </c>
      <c r="K16" s="19">
        <v>-475247324</v>
      </c>
      <c r="L16" s="20">
        <v>-418315991</v>
      </c>
    </row>
    <row r="17" spans="1:12" ht="12.75">
      <c r="A17" s="25" t="s">
        <v>32</v>
      </c>
      <c r="B17" s="26"/>
      <c r="C17" s="27">
        <f>SUM(C6:C16)</f>
        <v>6458242000</v>
      </c>
      <c r="D17" s="27">
        <f aca="true" t="shared" si="0" ref="D17:L17">SUM(D6:D16)</f>
        <v>6658019000</v>
      </c>
      <c r="E17" s="28">
        <f t="shared" si="0"/>
        <v>-29041207200</v>
      </c>
      <c r="F17" s="29">
        <f t="shared" si="0"/>
        <v>-33756573853</v>
      </c>
      <c r="G17" s="27">
        <f t="shared" si="0"/>
        <v>-33344575329</v>
      </c>
      <c r="H17" s="30">
        <f t="shared" si="0"/>
        <v>-33344575329</v>
      </c>
      <c r="I17" s="29">
        <f t="shared" si="0"/>
        <v>-29427790604</v>
      </c>
      <c r="J17" s="31">
        <f t="shared" si="0"/>
        <v>-36690052269</v>
      </c>
      <c r="K17" s="27">
        <f t="shared" si="0"/>
        <v>-39230495565</v>
      </c>
      <c r="L17" s="28">
        <f t="shared" si="0"/>
        <v>-42433822924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130308000</v>
      </c>
      <c r="D21" s="19">
        <v>198967000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26374000</v>
      </c>
      <c r="D23" s="19">
        <v>13614000</v>
      </c>
      <c r="E23" s="20">
        <v>-41481327</v>
      </c>
      <c r="F23" s="38">
        <v>4503194</v>
      </c>
      <c r="G23" s="39">
        <v>12416796</v>
      </c>
      <c r="H23" s="40">
        <v>12416796</v>
      </c>
      <c r="I23" s="22">
        <v>38399738</v>
      </c>
      <c r="J23" s="41">
        <v>1228067</v>
      </c>
      <c r="K23" s="39">
        <v>1166663</v>
      </c>
      <c r="L23" s="40">
        <v>1108331</v>
      </c>
    </row>
    <row r="24" spans="1:12" ht="12.75">
      <c r="A24" s="24" t="s">
        <v>37</v>
      </c>
      <c r="B24" s="18"/>
      <c r="C24" s="19">
        <v>-554355000</v>
      </c>
      <c r="D24" s="19">
        <v>-247412000</v>
      </c>
      <c r="E24" s="20">
        <v>-4527520115</v>
      </c>
      <c r="F24" s="21">
        <v>4785554012</v>
      </c>
      <c r="G24" s="19">
        <v>-1909704001</v>
      </c>
      <c r="H24" s="20">
        <v>-1909704001</v>
      </c>
      <c r="I24" s="22">
        <v>-2096675995</v>
      </c>
      <c r="J24" s="23">
        <v>1542463776</v>
      </c>
      <c r="K24" s="19">
        <v>1920689856</v>
      </c>
      <c r="L24" s="20">
        <v>-404740877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-5874989000</v>
      </c>
      <c r="D26" s="19">
        <v>-6274301000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-6272662000</v>
      </c>
      <c r="D27" s="27">
        <f aca="true" t="shared" si="1" ref="D27:L27">SUM(D21:D26)</f>
        <v>-6309132000</v>
      </c>
      <c r="E27" s="28">
        <f t="shared" si="1"/>
        <v>-4569001442</v>
      </c>
      <c r="F27" s="29">
        <f t="shared" si="1"/>
        <v>4790057206</v>
      </c>
      <c r="G27" s="27">
        <f t="shared" si="1"/>
        <v>-1897287205</v>
      </c>
      <c r="H27" s="28">
        <f t="shared" si="1"/>
        <v>-1897287205</v>
      </c>
      <c r="I27" s="30">
        <f t="shared" si="1"/>
        <v>-2058276257</v>
      </c>
      <c r="J27" s="31">
        <f t="shared" si="1"/>
        <v>1543691843</v>
      </c>
      <c r="K27" s="27">
        <f t="shared" si="1"/>
        <v>1921856519</v>
      </c>
      <c r="L27" s="28">
        <f t="shared" si="1"/>
        <v>-403632546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50000000</v>
      </c>
      <c r="D32" s="19">
        <v>30000000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62566000</v>
      </c>
      <c r="D33" s="19">
        <v>144000</v>
      </c>
      <c r="E33" s="20">
        <v>398408787</v>
      </c>
      <c r="F33" s="21">
        <v>53326379</v>
      </c>
      <c r="G33" s="39">
        <v>-5742726</v>
      </c>
      <c r="H33" s="40">
        <v>-5742726</v>
      </c>
      <c r="I33" s="42">
        <v>-424842347</v>
      </c>
      <c r="J33" s="23">
        <v>-80898278</v>
      </c>
      <c r="K33" s="19">
        <v>48808831</v>
      </c>
      <c r="L33" s="20">
        <v>53637157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-286957000</v>
      </c>
      <c r="D35" s="19">
        <v>-409379000</v>
      </c>
      <c r="E35" s="20">
        <v>-243764163</v>
      </c>
      <c r="F35" s="21">
        <v>-619342000</v>
      </c>
      <c r="G35" s="19">
        <v>-419342000</v>
      </c>
      <c r="H35" s="20">
        <v>-419342000</v>
      </c>
      <c r="I35" s="22">
        <v>0</v>
      </c>
      <c r="J35" s="23">
        <v>-489858000</v>
      </c>
      <c r="K35" s="19">
        <v>-692994000</v>
      </c>
      <c r="L35" s="20">
        <v>-893902000</v>
      </c>
    </row>
    <row r="36" spans="1:12" ht="12.75">
      <c r="A36" s="25" t="s">
        <v>45</v>
      </c>
      <c r="B36" s="26"/>
      <c r="C36" s="27">
        <f>SUM(C31:C35)</f>
        <v>-174391000</v>
      </c>
      <c r="D36" s="27">
        <f aca="true" t="shared" si="2" ref="D36:L36">SUM(D31:D35)</f>
        <v>-379235000</v>
      </c>
      <c r="E36" s="28">
        <f t="shared" si="2"/>
        <v>154644624</v>
      </c>
      <c r="F36" s="29">
        <f t="shared" si="2"/>
        <v>-566015621</v>
      </c>
      <c r="G36" s="27">
        <f t="shared" si="2"/>
        <v>-425084726</v>
      </c>
      <c r="H36" s="28">
        <f t="shared" si="2"/>
        <v>-425084726</v>
      </c>
      <c r="I36" s="30">
        <f t="shared" si="2"/>
        <v>-424842347</v>
      </c>
      <c r="J36" s="31">
        <f t="shared" si="2"/>
        <v>-570756278</v>
      </c>
      <c r="K36" s="27">
        <f t="shared" si="2"/>
        <v>-644185169</v>
      </c>
      <c r="L36" s="28">
        <f t="shared" si="2"/>
        <v>-840264843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11189000</v>
      </c>
      <c r="D38" s="33">
        <f aca="true" t="shared" si="3" ref="D38:L38">+D17+D27+D36</f>
        <v>-30348000</v>
      </c>
      <c r="E38" s="34">
        <f t="shared" si="3"/>
        <v>-33455564018</v>
      </c>
      <c r="F38" s="35">
        <f t="shared" si="3"/>
        <v>-29532532268</v>
      </c>
      <c r="G38" s="33">
        <f t="shared" si="3"/>
        <v>-35666947260</v>
      </c>
      <c r="H38" s="34">
        <f t="shared" si="3"/>
        <v>-35666947260</v>
      </c>
      <c r="I38" s="36">
        <f t="shared" si="3"/>
        <v>-31910909208</v>
      </c>
      <c r="J38" s="37">
        <f t="shared" si="3"/>
        <v>-35717116704</v>
      </c>
      <c r="K38" s="33">
        <f t="shared" si="3"/>
        <v>-37952824215</v>
      </c>
      <c r="L38" s="34">
        <f t="shared" si="3"/>
        <v>-43677720313</v>
      </c>
    </row>
    <row r="39" spans="1:12" ht="12.75">
      <c r="A39" s="24" t="s">
        <v>47</v>
      </c>
      <c r="B39" s="18" t="s">
        <v>48</v>
      </c>
      <c r="C39" s="33">
        <v>3792735000</v>
      </c>
      <c r="D39" s="33">
        <v>3803924000</v>
      </c>
      <c r="E39" s="34">
        <v>721995636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3803924000</v>
      </c>
      <c r="D40" s="45">
        <f aca="true" t="shared" si="4" ref="D40:L40">+D38+D39</f>
        <v>3773576000</v>
      </c>
      <c r="E40" s="46">
        <f t="shared" si="4"/>
        <v>-32733568382</v>
      </c>
      <c r="F40" s="47">
        <f t="shared" si="4"/>
        <v>-29532532268</v>
      </c>
      <c r="G40" s="45">
        <f t="shared" si="4"/>
        <v>-35666947260</v>
      </c>
      <c r="H40" s="46">
        <f t="shared" si="4"/>
        <v>-35666947260</v>
      </c>
      <c r="I40" s="48">
        <f t="shared" si="4"/>
        <v>-31910909208</v>
      </c>
      <c r="J40" s="49">
        <f t="shared" si="4"/>
        <v>-35717116704</v>
      </c>
      <c r="K40" s="45">
        <f t="shared" si="4"/>
        <v>-37952824215</v>
      </c>
      <c r="L40" s="46">
        <f t="shared" si="4"/>
        <v>-43677720313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66038455</v>
      </c>
      <c r="D6" s="19">
        <v>70716124</v>
      </c>
      <c r="E6" s="20">
        <v>0</v>
      </c>
      <c r="F6" s="21">
        <v>24007372</v>
      </c>
      <c r="G6" s="19">
        <v>1339420</v>
      </c>
      <c r="H6" s="20">
        <v>1339420</v>
      </c>
      <c r="I6" s="22">
        <v>0</v>
      </c>
      <c r="J6" s="23">
        <v>15899148</v>
      </c>
      <c r="K6" s="19">
        <v>16765124</v>
      </c>
      <c r="L6" s="20">
        <v>17678240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86444195</v>
      </c>
      <c r="G7" s="19">
        <v>0</v>
      </c>
      <c r="H7" s="20">
        <v>0</v>
      </c>
      <c r="I7" s="22">
        <v>0</v>
      </c>
      <c r="J7" s="23">
        <v>79884535</v>
      </c>
      <c r="K7" s="19">
        <v>84198808</v>
      </c>
      <c r="L7" s="20">
        <v>88746060</v>
      </c>
    </row>
    <row r="8" spans="1:12" ht="12.75">
      <c r="A8" s="24" t="s">
        <v>22</v>
      </c>
      <c r="B8" s="18"/>
      <c r="C8" s="19">
        <v>0</v>
      </c>
      <c r="D8" s="19">
        <v>6267978</v>
      </c>
      <c r="E8" s="20">
        <v>0</v>
      </c>
      <c r="F8" s="21">
        <v>11918224</v>
      </c>
      <c r="G8" s="19">
        <v>11918224</v>
      </c>
      <c r="H8" s="20">
        <v>11918224</v>
      </c>
      <c r="I8" s="22">
        <v>0</v>
      </c>
      <c r="J8" s="23">
        <v>3151820</v>
      </c>
      <c r="K8" s="19">
        <v>3321550</v>
      </c>
      <c r="L8" s="20">
        <v>3500430</v>
      </c>
    </row>
    <row r="9" spans="1:12" ht="12.75">
      <c r="A9" s="24" t="s">
        <v>23</v>
      </c>
      <c r="B9" s="18" t="s">
        <v>24</v>
      </c>
      <c r="C9" s="19">
        <v>89185900</v>
      </c>
      <c r="D9" s="19">
        <v>71173267</v>
      </c>
      <c r="E9" s="20">
        <v>0</v>
      </c>
      <c r="F9" s="21">
        <v>33610800</v>
      </c>
      <c r="G9" s="19">
        <v>61962422</v>
      </c>
      <c r="H9" s="20">
        <v>61962422</v>
      </c>
      <c r="I9" s="22">
        <v>0</v>
      </c>
      <c r="J9" s="23">
        <v>38385410</v>
      </c>
      <c r="K9" s="19">
        <v>35489450</v>
      </c>
      <c r="L9" s="20">
        <v>37670360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44648200</v>
      </c>
      <c r="G10" s="19">
        <v>23448200</v>
      </c>
      <c r="H10" s="20">
        <v>23448200</v>
      </c>
      <c r="I10" s="22">
        <v>0</v>
      </c>
      <c r="J10" s="23">
        <v>52186450</v>
      </c>
      <c r="K10" s="19">
        <v>82809550</v>
      </c>
      <c r="L10" s="20">
        <v>23294650</v>
      </c>
    </row>
    <row r="11" spans="1:12" ht="12.75">
      <c r="A11" s="24" t="s">
        <v>26</v>
      </c>
      <c r="B11" s="18"/>
      <c r="C11" s="19">
        <v>5390930</v>
      </c>
      <c r="D11" s="19">
        <v>0</v>
      </c>
      <c r="E11" s="20">
        <v>0</v>
      </c>
      <c r="F11" s="21">
        <v>4487500</v>
      </c>
      <c r="G11" s="19">
        <v>4487500</v>
      </c>
      <c r="H11" s="20">
        <v>4487500</v>
      </c>
      <c r="I11" s="22">
        <v>0</v>
      </c>
      <c r="J11" s="23">
        <v>526000</v>
      </c>
      <c r="K11" s="19">
        <v>554400</v>
      </c>
      <c r="L11" s="20">
        <v>584340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3000</v>
      </c>
      <c r="G12" s="19">
        <v>3000</v>
      </c>
      <c r="H12" s="20">
        <v>3000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-118788446</v>
      </c>
      <c r="D14" s="19">
        <v>-118515537</v>
      </c>
      <c r="E14" s="20">
        <v>31752291</v>
      </c>
      <c r="F14" s="21">
        <v>-113781248</v>
      </c>
      <c r="G14" s="19">
        <v>-142696911</v>
      </c>
      <c r="H14" s="20">
        <v>-142696911</v>
      </c>
      <c r="I14" s="22">
        <v>-101133478</v>
      </c>
      <c r="J14" s="23">
        <v>-136406105</v>
      </c>
      <c r="K14" s="19">
        <v>-138475350</v>
      </c>
      <c r="L14" s="20">
        <v>-144156710</v>
      </c>
    </row>
    <row r="15" spans="1:12" ht="12.75">
      <c r="A15" s="24" t="s">
        <v>30</v>
      </c>
      <c r="B15" s="18"/>
      <c r="C15" s="19">
        <v>-5934423</v>
      </c>
      <c r="D15" s="19">
        <v>-4076925</v>
      </c>
      <c r="E15" s="20">
        <v>-3289255</v>
      </c>
      <c r="F15" s="21">
        <v>-421630</v>
      </c>
      <c r="G15" s="19">
        <v>-421630</v>
      </c>
      <c r="H15" s="20">
        <v>-421630</v>
      </c>
      <c r="I15" s="22">
        <v>-612035</v>
      </c>
      <c r="J15" s="23">
        <v>-721770</v>
      </c>
      <c r="K15" s="19">
        <v>-750660</v>
      </c>
      <c r="L15" s="20">
        <v>-780670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97271</v>
      </c>
      <c r="F16" s="21">
        <v>-551000</v>
      </c>
      <c r="G16" s="19">
        <v>-751000</v>
      </c>
      <c r="H16" s="20">
        <v>-751000</v>
      </c>
      <c r="I16" s="22">
        <v>-405612</v>
      </c>
      <c r="J16" s="23">
        <v>-558000</v>
      </c>
      <c r="K16" s="19">
        <v>-439300</v>
      </c>
      <c r="L16" s="20">
        <v>-456870</v>
      </c>
    </row>
    <row r="17" spans="1:12" ht="12.75">
      <c r="A17" s="25" t="s">
        <v>32</v>
      </c>
      <c r="B17" s="26"/>
      <c r="C17" s="27">
        <f>SUM(C6:C16)</f>
        <v>35892416</v>
      </c>
      <c r="D17" s="27">
        <f aca="true" t="shared" si="0" ref="D17:L17">SUM(D6:D16)</f>
        <v>25564907</v>
      </c>
      <c r="E17" s="28">
        <f t="shared" si="0"/>
        <v>28560307</v>
      </c>
      <c r="F17" s="29">
        <f t="shared" si="0"/>
        <v>90365413</v>
      </c>
      <c r="G17" s="27">
        <f t="shared" si="0"/>
        <v>-40710775</v>
      </c>
      <c r="H17" s="30">
        <f t="shared" si="0"/>
        <v>-40710775</v>
      </c>
      <c r="I17" s="29">
        <f t="shared" si="0"/>
        <v>-102151125</v>
      </c>
      <c r="J17" s="31">
        <f t="shared" si="0"/>
        <v>52347488</v>
      </c>
      <c r="K17" s="27">
        <f t="shared" si="0"/>
        <v>83473572</v>
      </c>
      <c r="L17" s="28">
        <f t="shared" si="0"/>
        <v>26079830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2186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5211564</v>
      </c>
      <c r="D24" s="19">
        <v>-1216</v>
      </c>
      <c r="E24" s="20">
        <v>0</v>
      </c>
      <c r="F24" s="21">
        <v>0</v>
      </c>
      <c r="G24" s="19">
        <v>0</v>
      </c>
      <c r="H24" s="20">
        <v>0</v>
      </c>
      <c r="I24" s="22">
        <v>17755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-36717670</v>
      </c>
      <c r="D26" s="19">
        <v>-26150761</v>
      </c>
      <c r="E26" s="20">
        <v>0</v>
      </c>
      <c r="F26" s="21">
        <v>-44978200</v>
      </c>
      <c r="G26" s="19">
        <v>-721000</v>
      </c>
      <c r="H26" s="20">
        <v>-721000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-31503920</v>
      </c>
      <c r="D27" s="27">
        <f aca="true" t="shared" si="1" ref="D27:L27">SUM(D21:D26)</f>
        <v>-26151977</v>
      </c>
      <c r="E27" s="28">
        <f t="shared" si="1"/>
        <v>0</v>
      </c>
      <c r="F27" s="29">
        <f t="shared" si="1"/>
        <v>-44978200</v>
      </c>
      <c r="G27" s="27">
        <f t="shared" si="1"/>
        <v>-721000</v>
      </c>
      <c r="H27" s="28">
        <f t="shared" si="1"/>
        <v>-721000</v>
      </c>
      <c r="I27" s="30">
        <f t="shared" si="1"/>
        <v>17755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34106</v>
      </c>
      <c r="D33" s="19">
        <v>39111</v>
      </c>
      <c r="E33" s="20">
        <v>5721</v>
      </c>
      <c r="F33" s="21">
        <v>-5721</v>
      </c>
      <c r="G33" s="39">
        <v>0</v>
      </c>
      <c r="H33" s="40">
        <v>0</v>
      </c>
      <c r="I33" s="42">
        <v>10949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-5898673</v>
      </c>
      <c r="D35" s="19">
        <v>-1447122</v>
      </c>
      <c r="E35" s="20">
        <v>394500</v>
      </c>
      <c r="F35" s="21">
        <v>0</v>
      </c>
      <c r="G35" s="19">
        <v>0</v>
      </c>
      <c r="H35" s="20">
        <v>0</v>
      </c>
      <c r="I35" s="22">
        <v>566172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-5864567</v>
      </c>
      <c r="D36" s="27">
        <f aca="true" t="shared" si="2" ref="D36:L36">SUM(D31:D35)</f>
        <v>-1408011</v>
      </c>
      <c r="E36" s="28">
        <f t="shared" si="2"/>
        <v>400221</v>
      </c>
      <c r="F36" s="29">
        <f t="shared" si="2"/>
        <v>-5721</v>
      </c>
      <c r="G36" s="27">
        <f t="shared" si="2"/>
        <v>0</v>
      </c>
      <c r="H36" s="28">
        <f t="shared" si="2"/>
        <v>0</v>
      </c>
      <c r="I36" s="30">
        <f t="shared" si="2"/>
        <v>577121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-1476071</v>
      </c>
      <c r="D38" s="33">
        <f aca="true" t="shared" si="3" ref="D38:L38">+D17+D27+D36</f>
        <v>-1995081</v>
      </c>
      <c r="E38" s="34">
        <f t="shared" si="3"/>
        <v>28960528</v>
      </c>
      <c r="F38" s="35">
        <f t="shared" si="3"/>
        <v>45381492</v>
      </c>
      <c r="G38" s="33">
        <f t="shared" si="3"/>
        <v>-41431775</v>
      </c>
      <c r="H38" s="34">
        <f t="shared" si="3"/>
        <v>-41431775</v>
      </c>
      <c r="I38" s="36">
        <f t="shared" si="3"/>
        <v>-101556249</v>
      </c>
      <c r="J38" s="37">
        <f t="shared" si="3"/>
        <v>52347488</v>
      </c>
      <c r="K38" s="33">
        <f t="shared" si="3"/>
        <v>83473572</v>
      </c>
      <c r="L38" s="34">
        <f t="shared" si="3"/>
        <v>26079830</v>
      </c>
    </row>
    <row r="39" spans="1:12" ht="12.75">
      <c r="A39" s="24" t="s">
        <v>47</v>
      </c>
      <c r="B39" s="18" t="s">
        <v>48</v>
      </c>
      <c r="C39" s="33">
        <v>3746501</v>
      </c>
      <c r="D39" s="33">
        <v>2272457</v>
      </c>
      <c r="E39" s="34">
        <v>0</v>
      </c>
      <c r="F39" s="35">
        <v>0</v>
      </c>
      <c r="G39" s="33">
        <v>0</v>
      </c>
      <c r="H39" s="34">
        <v>0</v>
      </c>
      <c r="I39" s="36">
        <v>-2212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2270430</v>
      </c>
      <c r="D40" s="45">
        <f aca="true" t="shared" si="4" ref="D40:L40">+D38+D39</f>
        <v>277376</v>
      </c>
      <c r="E40" s="46">
        <f t="shared" si="4"/>
        <v>28960528</v>
      </c>
      <c r="F40" s="47">
        <f t="shared" si="4"/>
        <v>45381492</v>
      </c>
      <c r="G40" s="45">
        <f t="shared" si="4"/>
        <v>-41431775</v>
      </c>
      <c r="H40" s="46">
        <f t="shared" si="4"/>
        <v>-41431775</v>
      </c>
      <c r="I40" s="48">
        <f t="shared" si="4"/>
        <v>-101558461</v>
      </c>
      <c r="J40" s="49">
        <f t="shared" si="4"/>
        <v>52347488</v>
      </c>
      <c r="K40" s="45">
        <f t="shared" si="4"/>
        <v>83473572</v>
      </c>
      <c r="L40" s="46">
        <f t="shared" si="4"/>
        <v>26079830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65375475</v>
      </c>
      <c r="D6" s="19">
        <v>70186743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165664039</v>
      </c>
      <c r="D7" s="19">
        <v>186481652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30365196</v>
      </c>
      <c r="D8" s="19">
        <v>33784041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52443722</v>
      </c>
      <c r="D9" s="19">
        <v>76800687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59636825</v>
      </c>
      <c r="D10" s="19">
        <v>32895065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13671604</v>
      </c>
      <c r="D11" s="19">
        <v>19615907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-250317450</v>
      </c>
      <c r="D14" s="19">
        <v>-282818135</v>
      </c>
      <c r="E14" s="20">
        <v>-319298375</v>
      </c>
      <c r="F14" s="21">
        <v>-355799988</v>
      </c>
      <c r="G14" s="19">
        <v>-360917540</v>
      </c>
      <c r="H14" s="20">
        <v>-360917540</v>
      </c>
      <c r="I14" s="22">
        <v>-325086474</v>
      </c>
      <c r="J14" s="23">
        <v>-398254828</v>
      </c>
      <c r="K14" s="19">
        <v>-447547812</v>
      </c>
      <c r="L14" s="20">
        <v>-491353817</v>
      </c>
    </row>
    <row r="15" spans="1:12" ht="12.75">
      <c r="A15" s="24" t="s">
        <v>30</v>
      </c>
      <c r="B15" s="18"/>
      <c r="C15" s="19">
        <v>-13694690</v>
      </c>
      <c r="D15" s="19">
        <v>-17722545</v>
      </c>
      <c r="E15" s="20">
        <v>-18822055</v>
      </c>
      <c r="F15" s="21">
        <v>-20698074</v>
      </c>
      <c r="G15" s="19">
        <v>-21179799</v>
      </c>
      <c r="H15" s="20">
        <v>-21179799</v>
      </c>
      <c r="I15" s="22">
        <v>-16899036</v>
      </c>
      <c r="J15" s="23">
        <v>-21539364</v>
      </c>
      <c r="K15" s="19">
        <v>-26859159</v>
      </c>
      <c r="L15" s="20">
        <v>-27922583</v>
      </c>
    </row>
    <row r="16" spans="1:12" ht="12.75">
      <c r="A16" s="24" t="s">
        <v>31</v>
      </c>
      <c r="B16" s="18" t="s">
        <v>24</v>
      </c>
      <c r="C16" s="19">
        <v>0</v>
      </c>
      <c r="D16" s="19">
        <v>-865317</v>
      </c>
      <c r="E16" s="20">
        <v>-923249</v>
      </c>
      <c r="F16" s="21">
        <v>-939100</v>
      </c>
      <c r="G16" s="19">
        <v>-1106600</v>
      </c>
      <c r="H16" s="20">
        <v>-1106600</v>
      </c>
      <c r="I16" s="22">
        <v>-1083619</v>
      </c>
      <c r="J16" s="23">
        <v>-1196580</v>
      </c>
      <c r="K16" s="19">
        <v>-1426349</v>
      </c>
      <c r="L16" s="20">
        <v>-1265581</v>
      </c>
    </row>
    <row r="17" spans="1:12" ht="12.75">
      <c r="A17" s="25" t="s">
        <v>32</v>
      </c>
      <c r="B17" s="26"/>
      <c r="C17" s="27">
        <f>SUM(C6:C16)</f>
        <v>123144721</v>
      </c>
      <c r="D17" s="27">
        <f aca="true" t="shared" si="0" ref="D17:L17">SUM(D6:D16)</f>
        <v>118358098</v>
      </c>
      <c r="E17" s="28">
        <f t="shared" si="0"/>
        <v>-339043679</v>
      </c>
      <c r="F17" s="29">
        <f t="shared" si="0"/>
        <v>-377437162</v>
      </c>
      <c r="G17" s="27">
        <f t="shared" si="0"/>
        <v>-383203939</v>
      </c>
      <c r="H17" s="30">
        <f t="shared" si="0"/>
        <v>-383203939</v>
      </c>
      <c r="I17" s="29">
        <f t="shared" si="0"/>
        <v>-343069129</v>
      </c>
      <c r="J17" s="31">
        <f t="shared" si="0"/>
        <v>-420990772</v>
      </c>
      <c r="K17" s="27">
        <f t="shared" si="0"/>
        <v>-475833320</v>
      </c>
      <c r="L17" s="28">
        <f t="shared" si="0"/>
        <v>-520541981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632579</v>
      </c>
      <c r="D21" s="19">
        <v>1301440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25359</v>
      </c>
      <c r="D23" s="19">
        <v>3326</v>
      </c>
      <c r="E23" s="20">
        <v>-10022</v>
      </c>
      <c r="F23" s="38">
        <v>22</v>
      </c>
      <c r="G23" s="39">
        <v>0</v>
      </c>
      <c r="H23" s="40">
        <v>0</v>
      </c>
      <c r="I23" s="22">
        <v>3059</v>
      </c>
      <c r="J23" s="41">
        <v>-22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-85893604</v>
      </c>
      <c r="D26" s="19">
        <v>-122237935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-85235666</v>
      </c>
      <c r="D27" s="27">
        <f aca="true" t="shared" si="1" ref="D27:L27">SUM(D21:D26)</f>
        <v>-120933169</v>
      </c>
      <c r="E27" s="28">
        <f t="shared" si="1"/>
        <v>-10022</v>
      </c>
      <c r="F27" s="29">
        <f t="shared" si="1"/>
        <v>22</v>
      </c>
      <c r="G27" s="27">
        <f t="shared" si="1"/>
        <v>0</v>
      </c>
      <c r="H27" s="28">
        <f t="shared" si="1"/>
        <v>0</v>
      </c>
      <c r="I27" s="30">
        <f t="shared" si="1"/>
        <v>3059</v>
      </c>
      <c r="J27" s="31">
        <f t="shared" si="1"/>
        <v>-22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44000</v>
      </c>
      <c r="D31" s="19">
        <v>105192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43000000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671815</v>
      </c>
      <c r="D33" s="19">
        <v>2029981</v>
      </c>
      <c r="E33" s="20">
        <v>8399608</v>
      </c>
      <c r="F33" s="21">
        <v>-3058608</v>
      </c>
      <c r="G33" s="39">
        <v>3058605</v>
      </c>
      <c r="H33" s="40">
        <v>3058605</v>
      </c>
      <c r="I33" s="42">
        <v>825384</v>
      </c>
      <c r="J33" s="23">
        <v>860960</v>
      </c>
      <c r="K33" s="19">
        <v>463028</v>
      </c>
      <c r="L33" s="20">
        <v>486182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-11539359</v>
      </c>
      <c r="D35" s="19">
        <v>5433891</v>
      </c>
      <c r="E35" s="20">
        <v>-17420948</v>
      </c>
      <c r="F35" s="21">
        <v>-15738000</v>
      </c>
      <c r="G35" s="19">
        <v>-17420948</v>
      </c>
      <c r="H35" s="20">
        <v>-17420948</v>
      </c>
      <c r="I35" s="22">
        <v>-20708361</v>
      </c>
      <c r="J35" s="23">
        <v>-17420947</v>
      </c>
      <c r="K35" s="19">
        <v>-17420947</v>
      </c>
      <c r="L35" s="20">
        <v>-17420947</v>
      </c>
    </row>
    <row r="36" spans="1:12" ht="12.75">
      <c r="A36" s="25" t="s">
        <v>45</v>
      </c>
      <c r="B36" s="26"/>
      <c r="C36" s="27">
        <f>SUM(C31:C35)</f>
        <v>32176456</v>
      </c>
      <c r="D36" s="27">
        <f aca="true" t="shared" si="2" ref="D36:L36">SUM(D31:D35)</f>
        <v>7569064</v>
      </c>
      <c r="E36" s="28">
        <f t="shared" si="2"/>
        <v>-9021340</v>
      </c>
      <c r="F36" s="29">
        <f t="shared" si="2"/>
        <v>-18796608</v>
      </c>
      <c r="G36" s="27">
        <f t="shared" si="2"/>
        <v>-14362343</v>
      </c>
      <c r="H36" s="28">
        <f t="shared" si="2"/>
        <v>-14362343</v>
      </c>
      <c r="I36" s="30">
        <f t="shared" si="2"/>
        <v>-19882977</v>
      </c>
      <c r="J36" s="31">
        <f t="shared" si="2"/>
        <v>-16559987</v>
      </c>
      <c r="K36" s="27">
        <f t="shared" si="2"/>
        <v>-16957919</v>
      </c>
      <c r="L36" s="28">
        <f t="shared" si="2"/>
        <v>-16934765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70085511</v>
      </c>
      <c r="D38" s="33">
        <f aca="true" t="shared" si="3" ref="D38:L38">+D17+D27+D36</f>
        <v>4993993</v>
      </c>
      <c r="E38" s="34">
        <f t="shared" si="3"/>
        <v>-348075041</v>
      </c>
      <c r="F38" s="35">
        <f t="shared" si="3"/>
        <v>-396233748</v>
      </c>
      <c r="G38" s="33">
        <f t="shared" si="3"/>
        <v>-397566282</v>
      </c>
      <c r="H38" s="34">
        <f t="shared" si="3"/>
        <v>-397566282</v>
      </c>
      <c r="I38" s="36">
        <f t="shared" si="3"/>
        <v>-362949047</v>
      </c>
      <c r="J38" s="37">
        <f t="shared" si="3"/>
        <v>-437550781</v>
      </c>
      <c r="K38" s="33">
        <f t="shared" si="3"/>
        <v>-492791239</v>
      </c>
      <c r="L38" s="34">
        <f t="shared" si="3"/>
        <v>-537476746</v>
      </c>
    </row>
    <row r="39" spans="1:12" ht="12.75">
      <c r="A39" s="24" t="s">
        <v>47</v>
      </c>
      <c r="B39" s="18" t="s">
        <v>48</v>
      </c>
      <c r="C39" s="33">
        <v>136699553</v>
      </c>
      <c r="D39" s="33">
        <v>206785097</v>
      </c>
      <c r="E39" s="34">
        <v>211731859</v>
      </c>
      <c r="F39" s="35">
        <v>146705000</v>
      </c>
      <c r="G39" s="33">
        <v>187089000</v>
      </c>
      <c r="H39" s="34">
        <v>187089000</v>
      </c>
      <c r="I39" s="36">
        <v>219860299</v>
      </c>
      <c r="J39" s="37">
        <v>155099447</v>
      </c>
      <c r="K39" s="33">
        <v>134751946</v>
      </c>
      <c r="L39" s="34">
        <v>102340057</v>
      </c>
    </row>
    <row r="40" spans="1:12" ht="12.75">
      <c r="A40" s="43" t="s">
        <v>49</v>
      </c>
      <c r="B40" s="44" t="s">
        <v>48</v>
      </c>
      <c r="C40" s="45">
        <f>+C38+C39</f>
        <v>206785064</v>
      </c>
      <c r="D40" s="45">
        <f aca="true" t="shared" si="4" ref="D40:L40">+D38+D39</f>
        <v>211779090</v>
      </c>
      <c r="E40" s="46">
        <f t="shared" si="4"/>
        <v>-136343182</v>
      </c>
      <c r="F40" s="47">
        <f t="shared" si="4"/>
        <v>-249528748</v>
      </c>
      <c r="G40" s="45">
        <f t="shared" si="4"/>
        <v>-210477282</v>
      </c>
      <c r="H40" s="46">
        <f t="shared" si="4"/>
        <v>-210477282</v>
      </c>
      <c r="I40" s="48">
        <f t="shared" si="4"/>
        <v>-143088748</v>
      </c>
      <c r="J40" s="49">
        <f t="shared" si="4"/>
        <v>-282451334</v>
      </c>
      <c r="K40" s="45">
        <f t="shared" si="4"/>
        <v>-358039293</v>
      </c>
      <c r="L40" s="46">
        <f t="shared" si="4"/>
        <v>-435136689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95240114</v>
      </c>
      <c r="D6" s="19">
        <v>104651008</v>
      </c>
      <c r="E6" s="20">
        <v>0</v>
      </c>
      <c r="F6" s="21">
        <v>0</v>
      </c>
      <c r="G6" s="19">
        <v>0</v>
      </c>
      <c r="H6" s="20">
        <v>0</v>
      </c>
      <c r="I6" s="22">
        <v>-3123100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545994776</v>
      </c>
      <c r="D7" s="19">
        <v>578997346</v>
      </c>
      <c r="E7" s="20">
        <v>0</v>
      </c>
      <c r="F7" s="21">
        <v>0</v>
      </c>
      <c r="G7" s="19">
        <v>0</v>
      </c>
      <c r="H7" s="20">
        <v>0</v>
      </c>
      <c r="I7" s="22">
        <v>-1840114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59562951</v>
      </c>
      <c r="D8" s="19">
        <v>79330591</v>
      </c>
      <c r="E8" s="20">
        <v>0</v>
      </c>
      <c r="F8" s="21">
        <v>0</v>
      </c>
      <c r="G8" s="19">
        <v>0</v>
      </c>
      <c r="H8" s="20">
        <v>0</v>
      </c>
      <c r="I8" s="22">
        <v>-310993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85879854</v>
      </c>
      <c r="D9" s="19">
        <v>108753288</v>
      </c>
      <c r="E9" s="20">
        <v>0</v>
      </c>
      <c r="F9" s="21">
        <v>0</v>
      </c>
      <c r="G9" s="19">
        <v>0</v>
      </c>
      <c r="H9" s="20">
        <v>0</v>
      </c>
      <c r="I9" s="22">
        <v>-470930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53804028</v>
      </c>
      <c r="D10" s="19">
        <v>37180094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29521047</v>
      </c>
      <c r="D11" s="19">
        <v>34816538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-705472342</v>
      </c>
      <c r="D14" s="19">
        <v>-722466044</v>
      </c>
      <c r="E14" s="20">
        <v>292842</v>
      </c>
      <c r="F14" s="21">
        <v>-873919500</v>
      </c>
      <c r="G14" s="19">
        <v>-894797901</v>
      </c>
      <c r="H14" s="20">
        <v>-894797901</v>
      </c>
      <c r="I14" s="22">
        <v>-862380900</v>
      </c>
      <c r="J14" s="23">
        <v>-1005135726</v>
      </c>
      <c r="K14" s="19">
        <v>-1077410099</v>
      </c>
      <c r="L14" s="20">
        <v>-1182624754</v>
      </c>
    </row>
    <row r="15" spans="1:12" ht="12.75">
      <c r="A15" s="24" t="s">
        <v>30</v>
      </c>
      <c r="B15" s="18"/>
      <c r="C15" s="19">
        <v>-6236695</v>
      </c>
      <c r="D15" s="19">
        <v>-2894419</v>
      </c>
      <c r="E15" s="20">
        <v>1010994</v>
      </c>
      <c r="F15" s="21">
        <v>-4992476</v>
      </c>
      <c r="G15" s="19">
        <v>-9857651</v>
      </c>
      <c r="H15" s="20">
        <v>-9857651</v>
      </c>
      <c r="I15" s="22">
        <v>-6785047</v>
      </c>
      <c r="J15" s="23">
        <v>-20192600</v>
      </c>
      <c r="K15" s="19">
        <v>-21500975</v>
      </c>
      <c r="L15" s="20">
        <v>-28149866</v>
      </c>
    </row>
    <row r="16" spans="1:12" ht="12.75">
      <c r="A16" s="24" t="s">
        <v>31</v>
      </c>
      <c r="B16" s="18" t="s">
        <v>24</v>
      </c>
      <c r="C16" s="19">
        <v>-1164351</v>
      </c>
      <c r="D16" s="19">
        <v>-1142798</v>
      </c>
      <c r="E16" s="20">
        <v>0</v>
      </c>
      <c r="F16" s="21">
        <v>-5618480</v>
      </c>
      <c r="G16" s="19">
        <v>-6112450</v>
      </c>
      <c r="H16" s="20">
        <v>-6112450</v>
      </c>
      <c r="I16" s="22">
        <v>-6085011</v>
      </c>
      <c r="J16" s="23">
        <v>-6105852</v>
      </c>
      <c r="K16" s="19">
        <v>-6044900</v>
      </c>
      <c r="L16" s="20">
        <v>-6421522</v>
      </c>
    </row>
    <row r="17" spans="1:12" ht="12.75">
      <c r="A17" s="25" t="s">
        <v>32</v>
      </c>
      <c r="B17" s="26"/>
      <c r="C17" s="27">
        <f>SUM(C6:C16)</f>
        <v>157129382</v>
      </c>
      <c r="D17" s="27">
        <f aca="true" t="shared" si="0" ref="D17:L17">SUM(D6:D16)</f>
        <v>217225604</v>
      </c>
      <c r="E17" s="28">
        <f t="shared" si="0"/>
        <v>1303836</v>
      </c>
      <c r="F17" s="29">
        <f t="shared" si="0"/>
        <v>-884530456</v>
      </c>
      <c r="G17" s="27">
        <f t="shared" si="0"/>
        <v>-910768002</v>
      </c>
      <c r="H17" s="30">
        <f t="shared" si="0"/>
        <v>-910768002</v>
      </c>
      <c r="I17" s="29">
        <f t="shared" si="0"/>
        <v>-880996095</v>
      </c>
      <c r="J17" s="31">
        <f t="shared" si="0"/>
        <v>-1031434178</v>
      </c>
      <c r="K17" s="27">
        <f t="shared" si="0"/>
        <v>-1104955974</v>
      </c>
      <c r="L17" s="28">
        <f t="shared" si="0"/>
        <v>-1217196142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6283773</v>
      </c>
      <c r="D21" s="19">
        <v>1890536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281957</v>
      </c>
      <c r="D23" s="19">
        <v>434759</v>
      </c>
      <c r="E23" s="20">
        <v>0</v>
      </c>
      <c r="F23" s="38">
        <v>-1442795</v>
      </c>
      <c r="G23" s="39">
        <v>255258</v>
      </c>
      <c r="H23" s="40">
        <v>255258</v>
      </c>
      <c r="I23" s="22">
        <v>1780197</v>
      </c>
      <c r="J23" s="41">
        <v>120000</v>
      </c>
      <c r="K23" s="39">
        <v>120000</v>
      </c>
      <c r="L23" s="40">
        <v>120000</v>
      </c>
    </row>
    <row r="24" spans="1:12" ht="12.75">
      <c r="A24" s="24" t="s">
        <v>37</v>
      </c>
      <c r="B24" s="18"/>
      <c r="C24" s="19">
        <v>0</v>
      </c>
      <c r="D24" s="19">
        <v>-12000000</v>
      </c>
      <c r="E24" s="20">
        <v>0</v>
      </c>
      <c r="F24" s="21">
        <v>-48000000</v>
      </c>
      <c r="G24" s="19">
        <v>0</v>
      </c>
      <c r="H24" s="20">
        <v>0</v>
      </c>
      <c r="I24" s="22">
        <v>36000000</v>
      </c>
      <c r="J24" s="23">
        <v>-12000000</v>
      </c>
      <c r="K24" s="19">
        <v>60000000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-147023268</v>
      </c>
      <c r="D26" s="19">
        <v>-135526792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-140457538</v>
      </c>
      <c r="D27" s="27">
        <f aca="true" t="shared" si="1" ref="D27:L27">SUM(D21:D26)</f>
        <v>-145201497</v>
      </c>
      <c r="E27" s="28">
        <f t="shared" si="1"/>
        <v>0</v>
      </c>
      <c r="F27" s="29">
        <f t="shared" si="1"/>
        <v>-49442795</v>
      </c>
      <c r="G27" s="27">
        <f t="shared" si="1"/>
        <v>255258</v>
      </c>
      <c r="H27" s="28">
        <f t="shared" si="1"/>
        <v>255258</v>
      </c>
      <c r="I27" s="30">
        <f t="shared" si="1"/>
        <v>37780197</v>
      </c>
      <c r="J27" s="31">
        <f t="shared" si="1"/>
        <v>-11880000</v>
      </c>
      <c r="K27" s="27">
        <f t="shared" si="1"/>
        <v>60120000</v>
      </c>
      <c r="L27" s="28">
        <f t="shared" si="1"/>
        <v>120000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4800000</v>
      </c>
      <c r="D32" s="19">
        <v>3978263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1389430</v>
      </c>
      <c r="D33" s="19">
        <v>2396238</v>
      </c>
      <c r="E33" s="20">
        <v>0</v>
      </c>
      <c r="F33" s="21">
        <v>28157755</v>
      </c>
      <c r="G33" s="39">
        <v>-1252319</v>
      </c>
      <c r="H33" s="40">
        <v>-1252319</v>
      </c>
      <c r="I33" s="42">
        <v>-24750535</v>
      </c>
      <c r="J33" s="23">
        <v>1345271</v>
      </c>
      <c r="K33" s="19">
        <v>1412537</v>
      </c>
      <c r="L33" s="20">
        <v>1483160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-2803273</v>
      </c>
      <c r="D35" s="19">
        <v>-366190</v>
      </c>
      <c r="E35" s="20">
        <v>0</v>
      </c>
      <c r="F35" s="21">
        <v>-11448452</v>
      </c>
      <c r="G35" s="19">
        <v>-11052355</v>
      </c>
      <c r="H35" s="20">
        <v>-11052355</v>
      </c>
      <c r="I35" s="22">
        <v>-3493882</v>
      </c>
      <c r="J35" s="23">
        <v>-24613171</v>
      </c>
      <c r="K35" s="19">
        <v>-40606603</v>
      </c>
      <c r="L35" s="20">
        <v>-60870903</v>
      </c>
    </row>
    <row r="36" spans="1:12" ht="12.75">
      <c r="A36" s="25" t="s">
        <v>45</v>
      </c>
      <c r="B36" s="26"/>
      <c r="C36" s="27">
        <f>SUM(C31:C35)</f>
        <v>3386157</v>
      </c>
      <c r="D36" s="27">
        <f aca="true" t="shared" si="2" ref="D36:L36">SUM(D31:D35)</f>
        <v>6008311</v>
      </c>
      <c r="E36" s="28">
        <f t="shared" si="2"/>
        <v>0</v>
      </c>
      <c r="F36" s="29">
        <f t="shared" si="2"/>
        <v>16709303</v>
      </c>
      <c r="G36" s="27">
        <f t="shared" si="2"/>
        <v>-12304674</v>
      </c>
      <c r="H36" s="28">
        <f t="shared" si="2"/>
        <v>-12304674</v>
      </c>
      <c r="I36" s="30">
        <f t="shared" si="2"/>
        <v>-28244417</v>
      </c>
      <c r="J36" s="31">
        <f t="shared" si="2"/>
        <v>-23267900</v>
      </c>
      <c r="K36" s="27">
        <f t="shared" si="2"/>
        <v>-39194066</v>
      </c>
      <c r="L36" s="28">
        <f t="shared" si="2"/>
        <v>-59387743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20058001</v>
      </c>
      <c r="D38" s="33">
        <f aca="true" t="shared" si="3" ref="D38:L38">+D17+D27+D36</f>
        <v>78032418</v>
      </c>
      <c r="E38" s="34">
        <f t="shared" si="3"/>
        <v>1303836</v>
      </c>
      <c r="F38" s="35">
        <f t="shared" si="3"/>
        <v>-917263948</v>
      </c>
      <c r="G38" s="33">
        <f t="shared" si="3"/>
        <v>-922817418</v>
      </c>
      <c r="H38" s="34">
        <f t="shared" si="3"/>
        <v>-922817418</v>
      </c>
      <c r="I38" s="36">
        <f t="shared" si="3"/>
        <v>-871460315</v>
      </c>
      <c r="J38" s="37">
        <f t="shared" si="3"/>
        <v>-1066582078</v>
      </c>
      <c r="K38" s="33">
        <f t="shared" si="3"/>
        <v>-1084030040</v>
      </c>
      <c r="L38" s="34">
        <f t="shared" si="3"/>
        <v>-1276463885</v>
      </c>
    </row>
    <row r="39" spans="1:12" ht="12.75">
      <c r="A39" s="24" t="s">
        <v>47</v>
      </c>
      <c r="B39" s="18" t="s">
        <v>48</v>
      </c>
      <c r="C39" s="33">
        <v>319252041</v>
      </c>
      <c r="D39" s="33">
        <v>339310039</v>
      </c>
      <c r="E39" s="34">
        <v>0</v>
      </c>
      <c r="F39" s="35">
        <v>357094419</v>
      </c>
      <c r="G39" s="33">
        <v>384349526</v>
      </c>
      <c r="H39" s="34">
        <v>384349526</v>
      </c>
      <c r="I39" s="36">
        <v>123906481</v>
      </c>
      <c r="J39" s="37">
        <v>434009000</v>
      </c>
      <c r="K39" s="33">
        <v>486358391</v>
      </c>
      <c r="L39" s="34">
        <v>511774054</v>
      </c>
    </row>
    <row r="40" spans="1:12" ht="12.75">
      <c r="A40" s="43" t="s">
        <v>49</v>
      </c>
      <c r="B40" s="44" t="s">
        <v>48</v>
      </c>
      <c r="C40" s="45">
        <f>+C38+C39</f>
        <v>339310042</v>
      </c>
      <c r="D40" s="45">
        <f aca="true" t="shared" si="4" ref="D40:L40">+D38+D39</f>
        <v>417342457</v>
      </c>
      <c r="E40" s="46">
        <f t="shared" si="4"/>
        <v>1303836</v>
      </c>
      <c r="F40" s="47">
        <f t="shared" si="4"/>
        <v>-560169529</v>
      </c>
      <c r="G40" s="45">
        <f t="shared" si="4"/>
        <v>-538467892</v>
      </c>
      <c r="H40" s="46">
        <f t="shared" si="4"/>
        <v>-538467892</v>
      </c>
      <c r="I40" s="48">
        <f t="shared" si="4"/>
        <v>-747553834</v>
      </c>
      <c r="J40" s="49">
        <f t="shared" si="4"/>
        <v>-632573078</v>
      </c>
      <c r="K40" s="45">
        <f t="shared" si="4"/>
        <v>-597671649</v>
      </c>
      <c r="L40" s="46">
        <f t="shared" si="4"/>
        <v>-764689831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192377188</v>
      </c>
      <c r="D6" s="19">
        <v>205159342</v>
      </c>
      <c r="E6" s="20">
        <v>0</v>
      </c>
      <c r="F6" s="21">
        <v>166206820</v>
      </c>
      <c r="G6" s="19">
        <v>167128440</v>
      </c>
      <c r="H6" s="20">
        <v>167128440</v>
      </c>
      <c r="I6" s="22">
        <v>3344469302</v>
      </c>
      <c r="J6" s="23">
        <v>168019835</v>
      </c>
      <c r="K6" s="19">
        <v>175967149</v>
      </c>
      <c r="L6" s="20">
        <v>184371660</v>
      </c>
    </row>
    <row r="7" spans="1:12" ht="12.75">
      <c r="A7" s="24" t="s">
        <v>21</v>
      </c>
      <c r="B7" s="18"/>
      <c r="C7" s="19">
        <v>726375064</v>
      </c>
      <c r="D7" s="19">
        <v>802128594</v>
      </c>
      <c r="E7" s="20">
        <v>0</v>
      </c>
      <c r="F7" s="21">
        <v>309612850</v>
      </c>
      <c r="G7" s="19">
        <v>324634886</v>
      </c>
      <c r="H7" s="20">
        <v>324634886</v>
      </c>
      <c r="I7" s="22">
        <v>0</v>
      </c>
      <c r="J7" s="23">
        <v>367265574</v>
      </c>
      <c r="K7" s="19">
        <v>388996242</v>
      </c>
      <c r="L7" s="20">
        <v>412079490</v>
      </c>
    </row>
    <row r="8" spans="1:12" ht="12.75">
      <c r="A8" s="24" t="s">
        <v>22</v>
      </c>
      <c r="B8" s="18"/>
      <c r="C8" s="19">
        <v>101954812</v>
      </c>
      <c r="D8" s="19">
        <v>98252130</v>
      </c>
      <c r="E8" s="20">
        <v>0</v>
      </c>
      <c r="F8" s="21">
        <v>65761966</v>
      </c>
      <c r="G8" s="19">
        <v>47504458</v>
      </c>
      <c r="H8" s="20">
        <v>47504458</v>
      </c>
      <c r="I8" s="22">
        <v>0</v>
      </c>
      <c r="J8" s="23">
        <v>104824038</v>
      </c>
      <c r="K8" s="19">
        <v>155691523</v>
      </c>
      <c r="L8" s="20">
        <v>168822002</v>
      </c>
    </row>
    <row r="9" spans="1:12" ht="12.75">
      <c r="A9" s="24" t="s">
        <v>23</v>
      </c>
      <c r="B9" s="18" t="s">
        <v>24</v>
      </c>
      <c r="C9" s="19">
        <v>300739970</v>
      </c>
      <c r="D9" s="19">
        <v>350854332</v>
      </c>
      <c r="E9" s="20">
        <v>0</v>
      </c>
      <c r="F9" s="21">
        <v>473230342</v>
      </c>
      <c r="G9" s="19">
        <v>485000155</v>
      </c>
      <c r="H9" s="20">
        <v>485000155</v>
      </c>
      <c r="I9" s="22">
        <v>16207</v>
      </c>
      <c r="J9" s="23">
        <v>605342063</v>
      </c>
      <c r="K9" s="19">
        <v>582686002</v>
      </c>
      <c r="L9" s="20">
        <v>565614730</v>
      </c>
    </row>
    <row r="10" spans="1:12" ht="12.75">
      <c r="A10" s="24" t="s">
        <v>25</v>
      </c>
      <c r="B10" s="18" t="s">
        <v>24</v>
      </c>
      <c r="C10" s="19">
        <v>142957360</v>
      </c>
      <c r="D10" s="19">
        <v>199936388</v>
      </c>
      <c r="E10" s="20">
        <v>0</v>
      </c>
      <c r="F10" s="21">
        <v>175957898</v>
      </c>
      <c r="G10" s="19">
        <v>136179883</v>
      </c>
      <c r="H10" s="20">
        <v>136179883</v>
      </c>
      <c r="I10" s="22">
        <v>0</v>
      </c>
      <c r="J10" s="23">
        <v>62228891</v>
      </c>
      <c r="K10" s="19">
        <v>55111851</v>
      </c>
      <c r="L10" s="20">
        <v>57017451</v>
      </c>
    </row>
    <row r="11" spans="1:12" ht="12.75">
      <c r="A11" s="24" t="s">
        <v>26</v>
      </c>
      <c r="B11" s="18"/>
      <c r="C11" s="19">
        <v>30704018</v>
      </c>
      <c r="D11" s="19">
        <v>41460073</v>
      </c>
      <c r="E11" s="20">
        <v>0</v>
      </c>
      <c r="F11" s="21">
        <v>2532785</v>
      </c>
      <c r="G11" s="19">
        <v>5489286</v>
      </c>
      <c r="H11" s="20">
        <v>5489286</v>
      </c>
      <c r="I11" s="22">
        <v>0</v>
      </c>
      <c r="J11" s="23">
        <v>2673123</v>
      </c>
      <c r="K11" s="19">
        <v>2820142</v>
      </c>
      <c r="L11" s="20">
        <v>2989351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-1165853963</v>
      </c>
      <c r="D14" s="19">
        <v>-1280714544</v>
      </c>
      <c r="E14" s="20">
        <v>0</v>
      </c>
      <c r="F14" s="21">
        <v>-1692591753</v>
      </c>
      <c r="G14" s="19">
        <v>-1635871107</v>
      </c>
      <c r="H14" s="20">
        <v>-1635871107</v>
      </c>
      <c r="I14" s="22">
        <v>-1568574612</v>
      </c>
      <c r="J14" s="23">
        <v>-1929535684</v>
      </c>
      <c r="K14" s="19">
        <v>-2037228848</v>
      </c>
      <c r="L14" s="20">
        <v>-2110652798</v>
      </c>
    </row>
    <row r="15" spans="1:12" ht="12.75">
      <c r="A15" s="24" t="s">
        <v>30</v>
      </c>
      <c r="B15" s="18"/>
      <c r="C15" s="19">
        <v>-47174985</v>
      </c>
      <c r="D15" s="19">
        <v>-42810558</v>
      </c>
      <c r="E15" s="20">
        <v>0</v>
      </c>
      <c r="F15" s="21">
        <v>-32340016</v>
      </c>
      <c r="G15" s="19">
        <v>-32340016</v>
      </c>
      <c r="H15" s="20">
        <v>-32340016</v>
      </c>
      <c r="I15" s="22">
        <v>-42264368</v>
      </c>
      <c r="J15" s="23">
        <v>-36143780</v>
      </c>
      <c r="K15" s="19">
        <v>-33815623</v>
      </c>
      <c r="L15" s="20">
        <v>-34259574</v>
      </c>
    </row>
    <row r="16" spans="1:12" ht="12.75">
      <c r="A16" s="24" t="s">
        <v>31</v>
      </c>
      <c r="B16" s="18" t="s">
        <v>24</v>
      </c>
      <c r="C16" s="19">
        <v>-2971833</v>
      </c>
      <c r="D16" s="19">
        <v>-121750</v>
      </c>
      <c r="E16" s="20">
        <v>0</v>
      </c>
      <c r="F16" s="21">
        <v>-212000</v>
      </c>
      <c r="G16" s="19">
        <v>-63914471</v>
      </c>
      <c r="H16" s="20">
        <v>-63914471</v>
      </c>
      <c r="I16" s="22">
        <v>-65525472</v>
      </c>
      <c r="J16" s="23">
        <v>-69450380</v>
      </c>
      <c r="K16" s="19">
        <v>-91968426</v>
      </c>
      <c r="L16" s="20">
        <v>-100716125</v>
      </c>
    </row>
    <row r="17" spans="1:12" ht="12.75">
      <c r="A17" s="25" t="s">
        <v>32</v>
      </c>
      <c r="B17" s="26"/>
      <c r="C17" s="27">
        <f>SUM(C6:C16)</f>
        <v>279107631</v>
      </c>
      <c r="D17" s="27">
        <f aca="true" t="shared" si="0" ref="D17:L17">SUM(D6:D16)</f>
        <v>374144007</v>
      </c>
      <c r="E17" s="28">
        <f t="shared" si="0"/>
        <v>0</v>
      </c>
      <c r="F17" s="29">
        <f t="shared" si="0"/>
        <v>-531841108</v>
      </c>
      <c r="G17" s="27">
        <f t="shared" si="0"/>
        <v>-566188486</v>
      </c>
      <c r="H17" s="30">
        <f t="shared" si="0"/>
        <v>-566188486</v>
      </c>
      <c r="I17" s="29">
        <f t="shared" si="0"/>
        <v>1668121057</v>
      </c>
      <c r="J17" s="31">
        <f t="shared" si="0"/>
        <v>-724776320</v>
      </c>
      <c r="K17" s="27">
        <f t="shared" si="0"/>
        <v>-801739988</v>
      </c>
      <c r="L17" s="28">
        <f t="shared" si="0"/>
        <v>-854733813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40000</v>
      </c>
      <c r="D21" s="19">
        <v>953008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7338</v>
      </c>
      <c r="D23" s="19">
        <v>185902</v>
      </c>
      <c r="E23" s="20">
        <v>0</v>
      </c>
      <c r="F23" s="38">
        <v>0</v>
      </c>
      <c r="G23" s="39">
        <v>0</v>
      </c>
      <c r="H23" s="40">
        <v>0</v>
      </c>
      <c r="I23" s="22">
        <v>1221600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-210588022</v>
      </c>
      <c r="D26" s="19">
        <v>-212163796</v>
      </c>
      <c r="E26" s="20">
        <v>0</v>
      </c>
      <c r="F26" s="21">
        <v>-429107665</v>
      </c>
      <c r="G26" s="19">
        <v>-334001202</v>
      </c>
      <c r="H26" s="20">
        <v>-334001202</v>
      </c>
      <c r="I26" s="22">
        <v>223286879</v>
      </c>
      <c r="J26" s="23">
        <v>-344772281</v>
      </c>
      <c r="K26" s="19">
        <v>-383913922</v>
      </c>
      <c r="L26" s="20">
        <v>-353039514</v>
      </c>
    </row>
    <row r="27" spans="1:12" ht="12.75">
      <c r="A27" s="25" t="s">
        <v>39</v>
      </c>
      <c r="B27" s="26"/>
      <c r="C27" s="27">
        <f>SUM(C21:C26)</f>
        <v>-210540684</v>
      </c>
      <c r="D27" s="27">
        <f aca="true" t="shared" si="1" ref="D27:L27">SUM(D21:D26)</f>
        <v>-211024886</v>
      </c>
      <c r="E27" s="28">
        <f t="shared" si="1"/>
        <v>0</v>
      </c>
      <c r="F27" s="29">
        <f t="shared" si="1"/>
        <v>-429107665</v>
      </c>
      <c r="G27" s="27">
        <f t="shared" si="1"/>
        <v>-334001202</v>
      </c>
      <c r="H27" s="28">
        <f t="shared" si="1"/>
        <v>-334001202</v>
      </c>
      <c r="I27" s="30">
        <f t="shared" si="1"/>
        <v>224508479</v>
      </c>
      <c r="J27" s="31">
        <f t="shared" si="1"/>
        <v>-344772281</v>
      </c>
      <c r="K27" s="27">
        <f t="shared" si="1"/>
        <v>-383913922</v>
      </c>
      <c r="L27" s="28">
        <f t="shared" si="1"/>
        <v>-353039514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-1826522</v>
      </c>
      <c r="D33" s="19">
        <v>3062621</v>
      </c>
      <c r="E33" s="20">
        <v>0</v>
      </c>
      <c r="F33" s="21">
        <v>0</v>
      </c>
      <c r="G33" s="39">
        <v>0</v>
      </c>
      <c r="H33" s="40">
        <v>0</v>
      </c>
      <c r="I33" s="42">
        <v>1203454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-47298303</v>
      </c>
      <c r="D35" s="19">
        <v>-26063635</v>
      </c>
      <c r="E35" s="20">
        <v>0</v>
      </c>
      <c r="F35" s="21">
        <v>0</v>
      </c>
      <c r="G35" s="19">
        <v>0</v>
      </c>
      <c r="H35" s="20">
        <v>0</v>
      </c>
      <c r="I35" s="22">
        <v>20387444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-49124825</v>
      </c>
      <c r="D36" s="27">
        <f aca="true" t="shared" si="2" ref="D36:L36">SUM(D31:D35)</f>
        <v>-23001014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21590898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19442122</v>
      </c>
      <c r="D38" s="33">
        <f aca="true" t="shared" si="3" ref="D38:L38">+D17+D27+D36</f>
        <v>140118107</v>
      </c>
      <c r="E38" s="34">
        <f t="shared" si="3"/>
        <v>0</v>
      </c>
      <c r="F38" s="35">
        <f t="shared" si="3"/>
        <v>-960948773</v>
      </c>
      <c r="G38" s="33">
        <f t="shared" si="3"/>
        <v>-900189688</v>
      </c>
      <c r="H38" s="34">
        <f t="shared" si="3"/>
        <v>-900189688</v>
      </c>
      <c r="I38" s="36">
        <f t="shared" si="3"/>
        <v>1914220434</v>
      </c>
      <c r="J38" s="37">
        <f t="shared" si="3"/>
        <v>-1069548601</v>
      </c>
      <c r="K38" s="33">
        <f t="shared" si="3"/>
        <v>-1185653910</v>
      </c>
      <c r="L38" s="34">
        <f t="shared" si="3"/>
        <v>-1207773327</v>
      </c>
    </row>
    <row r="39" spans="1:12" ht="12.75">
      <c r="A39" s="24" t="s">
        <v>47</v>
      </c>
      <c r="B39" s="18" t="s">
        <v>48</v>
      </c>
      <c r="C39" s="33">
        <v>345880536</v>
      </c>
      <c r="D39" s="33">
        <v>365322659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365322658</v>
      </c>
      <c r="D40" s="45">
        <f aca="true" t="shared" si="4" ref="D40:L40">+D38+D39</f>
        <v>505440766</v>
      </c>
      <c r="E40" s="46">
        <f t="shared" si="4"/>
        <v>0</v>
      </c>
      <c r="F40" s="47">
        <f t="shared" si="4"/>
        <v>-960948773</v>
      </c>
      <c r="G40" s="45">
        <f t="shared" si="4"/>
        <v>-900189688</v>
      </c>
      <c r="H40" s="46">
        <f t="shared" si="4"/>
        <v>-900189688</v>
      </c>
      <c r="I40" s="48">
        <f t="shared" si="4"/>
        <v>1914220434</v>
      </c>
      <c r="J40" s="49">
        <f t="shared" si="4"/>
        <v>-1069548601</v>
      </c>
      <c r="K40" s="45">
        <f t="shared" si="4"/>
        <v>-1185653910</v>
      </c>
      <c r="L40" s="46">
        <f t="shared" si="4"/>
        <v>-1207773327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62701593</v>
      </c>
      <c r="D6" s="19">
        <v>70958273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272760688</v>
      </c>
      <c r="D7" s="19">
        <v>315785556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37942754</v>
      </c>
      <c r="D8" s="19">
        <v>93385141</v>
      </c>
      <c r="E8" s="20">
        <v>0</v>
      </c>
      <c r="F8" s="21">
        <v>0</v>
      </c>
      <c r="G8" s="19">
        <v>0</v>
      </c>
      <c r="H8" s="20">
        <v>0</v>
      </c>
      <c r="I8" s="22">
        <v>1386048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68934846</v>
      </c>
      <c r="D9" s="19">
        <v>74664825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25212659</v>
      </c>
      <c r="D10" s="19">
        <v>36816136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10026549</v>
      </c>
      <c r="D11" s="19">
        <v>9699126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-406847039</v>
      </c>
      <c r="D14" s="19">
        <v>-527955773</v>
      </c>
      <c r="E14" s="20">
        <v>4736582</v>
      </c>
      <c r="F14" s="21">
        <v>-589311739</v>
      </c>
      <c r="G14" s="19">
        <v>-587032493</v>
      </c>
      <c r="H14" s="20">
        <v>-587032493</v>
      </c>
      <c r="I14" s="22">
        <v>-515819300</v>
      </c>
      <c r="J14" s="23">
        <v>-613922479</v>
      </c>
      <c r="K14" s="19">
        <v>-652656581</v>
      </c>
      <c r="L14" s="20">
        <v>-702620242</v>
      </c>
    </row>
    <row r="15" spans="1:12" ht="12.75">
      <c r="A15" s="24" t="s">
        <v>30</v>
      </c>
      <c r="B15" s="18"/>
      <c r="C15" s="19">
        <v>-16867337</v>
      </c>
      <c r="D15" s="19">
        <v>14674724</v>
      </c>
      <c r="E15" s="20">
        <v>0</v>
      </c>
      <c r="F15" s="21">
        <v>-19266431</v>
      </c>
      <c r="G15" s="19">
        <v>-10296158</v>
      </c>
      <c r="H15" s="20">
        <v>-10296158</v>
      </c>
      <c r="I15" s="22">
        <v>-7264615</v>
      </c>
      <c r="J15" s="23">
        <v>-11252365</v>
      </c>
      <c r="K15" s="19">
        <v>-11786077</v>
      </c>
      <c r="L15" s="20">
        <v>-12422526</v>
      </c>
    </row>
    <row r="16" spans="1:12" ht="12.75">
      <c r="A16" s="24" t="s">
        <v>31</v>
      </c>
      <c r="B16" s="18" t="s">
        <v>24</v>
      </c>
      <c r="C16" s="19">
        <v>0</v>
      </c>
      <c r="D16" s="19">
        <v>3021673</v>
      </c>
      <c r="E16" s="20">
        <v>0</v>
      </c>
      <c r="F16" s="21">
        <v>-3656000</v>
      </c>
      <c r="G16" s="19">
        <v>-4431000</v>
      </c>
      <c r="H16" s="20">
        <v>-4431000</v>
      </c>
      <c r="I16" s="22">
        <v>-3964740</v>
      </c>
      <c r="J16" s="23">
        <v>-3240100</v>
      </c>
      <c r="K16" s="19">
        <v>-3415065</v>
      </c>
      <c r="L16" s="20">
        <v>-3599478</v>
      </c>
    </row>
    <row r="17" spans="1:12" ht="12.75">
      <c r="A17" s="25" t="s">
        <v>32</v>
      </c>
      <c r="B17" s="26"/>
      <c r="C17" s="27">
        <f>SUM(C6:C16)</f>
        <v>53864713</v>
      </c>
      <c r="D17" s="27">
        <f aca="true" t="shared" si="0" ref="D17:L17">SUM(D6:D16)</f>
        <v>91049681</v>
      </c>
      <c r="E17" s="28">
        <f t="shared" si="0"/>
        <v>4736582</v>
      </c>
      <c r="F17" s="29">
        <f t="shared" si="0"/>
        <v>-612234170</v>
      </c>
      <c r="G17" s="27">
        <f t="shared" si="0"/>
        <v>-601759651</v>
      </c>
      <c r="H17" s="30">
        <f t="shared" si="0"/>
        <v>-601759651</v>
      </c>
      <c r="I17" s="29">
        <f t="shared" si="0"/>
        <v>-525662607</v>
      </c>
      <c r="J17" s="31">
        <f t="shared" si="0"/>
        <v>-628414944</v>
      </c>
      <c r="K17" s="27">
        <f t="shared" si="0"/>
        <v>-667857723</v>
      </c>
      <c r="L17" s="28">
        <f t="shared" si="0"/>
        <v>-718642246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29200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-24027203</v>
      </c>
      <c r="D26" s="19">
        <v>-34470326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-23998003</v>
      </c>
      <c r="D27" s="27">
        <f aca="true" t="shared" si="1" ref="D27:L27">SUM(D21:D26)</f>
        <v>-34470326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48808697</v>
      </c>
      <c r="D32" s="19">
        <v>-34399024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9287356</v>
      </c>
      <c r="G33" s="39">
        <v>579037</v>
      </c>
      <c r="H33" s="40">
        <v>579037</v>
      </c>
      <c r="I33" s="42">
        <v>-9106552</v>
      </c>
      <c r="J33" s="23">
        <v>591984</v>
      </c>
      <c r="K33" s="19">
        <v>627502</v>
      </c>
      <c r="L33" s="20">
        <v>665153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-11458111</v>
      </c>
      <c r="D35" s="19">
        <v>-13965523</v>
      </c>
      <c r="E35" s="20">
        <v>0</v>
      </c>
      <c r="F35" s="21">
        <v>-13829073</v>
      </c>
      <c r="G35" s="19">
        <v>-15676013</v>
      </c>
      <c r="H35" s="20">
        <v>-15676013</v>
      </c>
      <c r="I35" s="22">
        <v>2936684</v>
      </c>
      <c r="J35" s="23">
        <v>-17000000</v>
      </c>
      <c r="K35" s="19">
        <v>-18000000</v>
      </c>
      <c r="L35" s="20">
        <v>-18000000</v>
      </c>
    </row>
    <row r="36" spans="1:12" ht="12.75">
      <c r="A36" s="25" t="s">
        <v>45</v>
      </c>
      <c r="B36" s="26"/>
      <c r="C36" s="27">
        <f>SUM(C31:C35)</f>
        <v>37350586</v>
      </c>
      <c r="D36" s="27">
        <f aca="true" t="shared" si="2" ref="D36:L36">SUM(D31:D35)</f>
        <v>-48364547</v>
      </c>
      <c r="E36" s="28">
        <f t="shared" si="2"/>
        <v>0</v>
      </c>
      <c r="F36" s="29">
        <f t="shared" si="2"/>
        <v>-4541717</v>
      </c>
      <c r="G36" s="27">
        <f t="shared" si="2"/>
        <v>-15096976</v>
      </c>
      <c r="H36" s="28">
        <f t="shared" si="2"/>
        <v>-15096976</v>
      </c>
      <c r="I36" s="30">
        <f t="shared" si="2"/>
        <v>-6169868</v>
      </c>
      <c r="J36" s="31">
        <f t="shared" si="2"/>
        <v>-16408016</v>
      </c>
      <c r="K36" s="27">
        <f t="shared" si="2"/>
        <v>-17372498</v>
      </c>
      <c r="L36" s="28">
        <f t="shared" si="2"/>
        <v>-17334847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67217296</v>
      </c>
      <c r="D38" s="33">
        <f aca="true" t="shared" si="3" ref="D38:L38">+D17+D27+D36</f>
        <v>8214808</v>
      </c>
      <c r="E38" s="34">
        <f t="shared" si="3"/>
        <v>4736582</v>
      </c>
      <c r="F38" s="35">
        <f t="shared" si="3"/>
        <v>-616775887</v>
      </c>
      <c r="G38" s="33">
        <f t="shared" si="3"/>
        <v>-616856627</v>
      </c>
      <c r="H38" s="34">
        <f t="shared" si="3"/>
        <v>-616856627</v>
      </c>
      <c r="I38" s="36">
        <f t="shared" si="3"/>
        <v>-531832475</v>
      </c>
      <c r="J38" s="37">
        <f t="shared" si="3"/>
        <v>-644822960</v>
      </c>
      <c r="K38" s="33">
        <f t="shared" si="3"/>
        <v>-685230221</v>
      </c>
      <c r="L38" s="34">
        <f t="shared" si="3"/>
        <v>-735977093</v>
      </c>
    </row>
    <row r="39" spans="1:12" ht="12.75">
      <c r="A39" s="24" t="s">
        <v>47</v>
      </c>
      <c r="B39" s="18" t="s">
        <v>48</v>
      </c>
      <c r="C39" s="33">
        <v>-47537980</v>
      </c>
      <c r="D39" s="33">
        <v>19679315</v>
      </c>
      <c r="E39" s="34">
        <v>209785</v>
      </c>
      <c r="F39" s="35">
        <v>30567444</v>
      </c>
      <c r="G39" s="33">
        <v>71007318</v>
      </c>
      <c r="H39" s="34">
        <v>71007318</v>
      </c>
      <c r="I39" s="36">
        <v>200398775</v>
      </c>
      <c r="J39" s="37">
        <v>40000000</v>
      </c>
      <c r="K39" s="33">
        <v>40000000</v>
      </c>
      <c r="L39" s="34">
        <v>40000000</v>
      </c>
    </row>
    <row r="40" spans="1:12" ht="12.75">
      <c r="A40" s="43" t="s">
        <v>49</v>
      </c>
      <c r="B40" s="44" t="s">
        <v>48</v>
      </c>
      <c r="C40" s="45">
        <f>+C38+C39</f>
        <v>19679316</v>
      </c>
      <c r="D40" s="45">
        <f aca="true" t="shared" si="4" ref="D40:L40">+D38+D39</f>
        <v>27894123</v>
      </c>
      <c r="E40" s="46">
        <f t="shared" si="4"/>
        <v>4946367</v>
      </c>
      <c r="F40" s="47">
        <f t="shared" si="4"/>
        <v>-586208443</v>
      </c>
      <c r="G40" s="45">
        <f t="shared" si="4"/>
        <v>-545849309</v>
      </c>
      <c r="H40" s="46">
        <f t="shared" si="4"/>
        <v>-545849309</v>
      </c>
      <c r="I40" s="48">
        <f t="shared" si="4"/>
        <v>-331433700</v>
      </c>
      <c r="J40" s="49">
        <f t="shared" si="4"/>
        <v>-604822960</v>
      </c>
      <c r="K40" s="45">
        <f t="shared" si="4"/>
        <v>-645230221</v>
      </c>
      <c r="L40" s="46">
        <f t="shared" si="4"/>
        <v>-695977093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102775625</v>
      </c>
      <c r="D6" s="19">
        <v>100641653</v>
      </c>
      <c r="E6" s="20">
        <v>0</v>
      </c>
      <c r="F6" s="21">
        <v>35277794</v>
      </c>
      <c r="G6" s="19">
        <v>38263787</v>
      </c>
      <c r="H6" s="20">
        <v>38263787</v>
      </c>
      <c r="I6" s="22">
        <v>0</v>
      </c>
      <c r="J6" s="23">
        <v>39137154</v>
      </c>
      <c r="K6" s="19">
        <v>41320392</v>
      </c>
      <c r="L6" s="20">
        <v>43634251</v>
      </c>
    </row>
    <row r="7" spans="1:12" ht="12.75">
      <c r="A7" s="24" t="s">
        <v>21</v>
      </c>
      <c r="B7" s="18"/>
      <c r="C7" s="19">
        <v>209172489</v>
      </c>
      <c r="D7" s="19">
        <v>225104273</v>
      </c>
      <c r="E7" s="20">
        <v>0</v>
      </c>
      <c r="F7" s="21">
        <v>372889473</v>
      </c>
      <c r="G7" s="19">
        <v>169873321</v>
      </c>
      <c r="H7" s="20">
        <v>169873321</v>
      </c>
      <c r="I7" s="22">
        <v>0</v>
      </c>
      <c r="J7" s="23">
        <v>1747</v>
      </c>
      <c r="K7" s="19">
        <v>1883</v>
      </c>
      <c r="L7" s="20">
        <v>2033</v>
      </c>
    </row>
    <row r="8" spans="1:12" ht="12.75">
      <c r="A8" s="24" t="s">
        <v>22</v>
      </c>
      <c r="B8" s="18"/>
      <c r="C8" s="19">
        <v>42460458</v>
      </c>
      <c r="D8" s="19">
        <v>39524493</v>
      </c>
      <c r="E8" s="20">
        <v>0</v>
      </c>
      <c r="F8" s="21">
        <v>48283016</v>
      </c>
      <c r="G8" s="19">
        <v>57158087</v>
      </c>
      <c r="H8" s="20">
        <v>57158087</v>
      </c>
      <c r="I8" s="22">
        <v>0</v>
      </c>
      <c r="J8" s="23">
        <v>8238893</v>
      </c>
      <c r="K8" s="19">
        <v>8698805</v>
      </c>
      <c r="L8" s="20">
        <v>9182708</v>
      </c>
    </row>
    <row r="9" spans="1:12" ht="12.75">
      <c r="A9" s="24" t="s">
        <v>23</v>
      </c>
      <c r="B9" s="18" t="s">
        <v>24</v>
      </c>
      <c r="C9" s="19">
        <v>81052721</v>
      </c>
      <c r="D9" s="19">
        <v>92698830</v>
      </c>
      <c r="E9" s="20">
        <v>0</v>
      </c>
      <c r="F9" s="21">
        <v>118550078</v>
      </c>
      <c r="G9" s="19">
        <v>15001245</v>
      </c>
      <c r="H9" s="20">
        <v>15001245</v>
      </c>
      <c r="I9" s="22">
        <v>0</v>
      </c>
      <c r="J9" s="23">
        <v>43855322</v>
      </c>
      <c r="K9" s="19">
        <v>42418130</v>
      </c>
      <c r="L9" s="20">
        <v>47637209</v>
      </c>
    </row>
    <row r="10" spans="1:12" ht="12.75">
      <c r="A10" s="24" t="s">
        <v>25</v>
      </c>
      <c r="B10" s="18" t="s">
        <v>24</v>
      </c>
      <c r="C10" s="19">
        <v>66575332</v>
      </c>
      <c r="D10" s="19">
        <v>66575333</v>
      </c>
      <c r="E10" s="20">
        <v>0</v>
      </c>
      <c r="F10" s="21">
        <v>38535000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13984128</v>
      </c>
      <c r="D11" s="19">
        <v>17183225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-381113491</v>
      </c>
      <c r="D14" s="19">
        <v>-398173532</v>
      </c>
      <c r="E14" s="20">
        <v>-10268130</v>
      </c>
      <c r="F14" s="21">
        <v>-545929562</v>
      </c>
      <c r="G14" s="19">
        <v>-506722568</v>
      </c>
      <c r="H14" s="20">
        <v>-506722568</v>
      </c>
      <c r="I14" s="22">
        <v>-506075166</v>
      </c>
      <c r="J14" s="23">
        <v>-554237262</v>
      </c>
      <c r="K14" s="19">
        <v>-613109883</v>
      </c>
      <c r="L14" s="20">
        <v>-678688424</v>
      </c>
    </row>
    <row r="15" spans="1:12" ht="12.75">
      <c r="A15" s="24" t="s">
        <v>30</v>
      </c>
      <c r="B15" s="18"/>
      <c r="C15" s="19">
        <v>-23900903</v>
      </c>
      <c r="D15" s="19">
        <v>-17168561</v>
      </c>
      <c r="E15" s="20">
        <v>-1981574</v>
      </c>
      <c r="F15" s="21">
        <v>-17804856</v>
      </c>
      <c r="G15" s="19">
        <v>-16944558</v>
      </c>
      <c r="H15" s="20">
        <v>-16944558</v>
      </c>
      <c r="I15" s="22">
        <v>-18417388</v>
      </c>
      <c r="J15" s="23">
        <v>-14797976</v>
      </c>
      <c r="K15" s="19">
        <v>-13948790</v>
      </c>
      <c r="L15" s="20">
        <v>-11574272</v>
      </c>
    </row>
    <row r="16" spans="1:12" ht="12.75">
      <c r="A16" s="24" t="s">
        <v>31</v>
      </c>
      <c r="B16" s="18" t="s">
        <v>24</v>
      </c>
      <c r="C16" s="19">
        <v>-4200000</v>
      </c>
      <c r="D16" s="19">
        <v>-8818667</v>
      </c>
      <c r="E16" s="20">
        <v>43526</v>
      </c>
      <c r="F16" s="21">
        <v>-4160000</v>
      </c>
      <c r="G16" s="19">
        <v>-6571428</v>
      </c>
      <c r="H16" s="20">
        <v>-6571428</v>
      </c>
      <c r="I16" s="22">
        <v>-6644730</v>
      </c>
      <c r="J16" s="23">
        <v>-6750000</v>
      </c>
      <c r="K16" s="19">
        <v>-9792000</v>
      </c>
      <c r="L16" s="20">
        <v>-9836352</v>
      </c>
    </row>
    <row r="17" spans="1:12" ht="12.75">
      <c r="A17" s="25" t="s">
        <v>32</v>
      </c>
      <c r="B17" s="26"/>
      <c r="C17" s="27">
        <f>SUM(C6:C16)</f>
        <v>106806359</v>
      </c>
      <c r="D17" s="27">
        <f aca="true" t="shared" si="0" ref="D17:L17">SUM(D6:D16)</f>
        <v>117567047</v>
      </c>
      <c r="E17" s="28">
        <f t="shared" si="0"/>
        <v>-12206178</v>
      </c>
      <c r="F17" s="29">
        <f t="shared" si="0"/>
        <v>45640943</v>
      </c>
      <c r="G17" s="27">
        <f t="shared" si="0"/>
        <v>-249942114</v>
      </c>
      <c r="H17" s="30">
        <f t="shared" si="0"/>
        <v>-249942114</v>
      </c>
      <c r="I17" s="29">
        <f t="shared" si="0"/>
        <v>-531137284</v>
      </c>
      <c r="J17" s="31">
        <f t="shared" si="0"/>
        <v>-484552122</v>
      </c>
      <c r="K17" s="27">
        <f t="shared" si="0"/>
        <v>-544411463</v>
      </c>
      <c r="L17" s="28">
        <f t="shared" si="0"/>
        <v>-599642847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635632</v>
      </c>
      <c r="D21" s="19">
        <v>801409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39578</v>
      </c>
      <c r="D23" s="19">
        <v>3407</v>
      </c>
      <c r="E23" s="20">
        <v>0</v>
      </c>
      <c r="F23" s="38">
        <v>0</v>
      </c>
      <c r="G23" s="39">
        <v>0</v>
      </c>
      <c r="H23" s="40">
        <v>0</v>
      </c>
      <c r="I23" s="22">
        <v>11404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-169705</v>
      </c>
      <c r="D24" s="19">
        <v>-750193</v>
      </c>
      <c r="E24" s="20">
        <v>-750194</v>
      </c>
      <c r="F24" s="21">
        <v>750194</v>
      </c>
      <c r="G24" s="19">
        <v>0</v>
      </c>
      <c r="H24" s="20">
        <v>0</v>
      </c>
      <c r="I24" s="22">
        <v>-750195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-90587756</v>
      </c>
      <c r="D26" s="19">
        <v>-120574759</v>
      </c>
      <c r="E26" s="20">
        <v>0</v>
      </c>
      <c r="F26" s="21">
        <v>-81969183</v>
      </c>
      <c r="G26" s="19">
        <v>-130342437</v>
      </c>
      <c r="H26" s="20">
        <v>-130342437</v>
      </c>
      <c r="I26" s="22">
        <v>0</v>
      </c>
      <c r="J26" s="23">
        <v>-84765848</v>
      </c>
      <c r="K26" s="19">
        <v>-96412341</v>
      </c>
      <c r="L26" s="20">
        <v>-87791145</v>
      </c>
    </row>
    <row r="27" spans="1:12" ht="12.75">
      <c r="A27" s="25" t="s">
        <v>39</v>
      </c>
      <c r="B27" s="26"/>
      <c r="C27" s="27">
        <f>SUM(C21:C26)</f>
        <v>-90082251</v>
      </c>
      <c r="D27" s="27">
        <f aca="true" t="shared" si="1" ref="D27:L27">SUM(D21:D26)</f>
        <v>-120520136</v>
      </c>
      <c r="E27" s="28">
        <f t="shared" si="1"/>
        <v>-750194</v>
      </c>
      <c r="F27" s="29">
        <f t="shared" si="1"/>
        <v>-81218989</v>
      </c>
      <c r="G27" s="27">
        <f t="shared" si="1"/>
        <v>-130342437</v>
      </c>
      <c r="H27" s="28">
        <f t="shared" si="1"/>
        <v>-130342437</v>
      </c>
      <c r="I27" s="30">
        <f t="shared" si="1"/>
        <v>-738791</v>
      </c>
      <c r="J27" s="31">
        <f t="shared" si="1"/>
        <v>-84765848</v>
      </c>
      <c r="K27" s="27">
        <f t="shared" si="1"/>
        <v>-96412341</v>
      </c>
      <c r="L27" s="28">
        <f t="shared" si="1"/>
        <v>-87791145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20000000</v>
      </c>
      <c r="D32" s="19">
        <v>24998191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307249</v>
      </c>
      <c r="D33" s="19">
        <v>310533</v>
      </c>
      <c r="E33" s="20">
        <v>-593</v>
      </c>
      <c r="F33" s="21">
        <v>593</v>
      </c>
      <c r="G33" s="39">
        <v>0</v>
      </c>
      <c r="H33" s="40">
        <v>0</v>
      </c>
      <c r="I33" s="42">
        <v>357691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-14696112</v>
      </c>
      <c r="D35" s="19">
        <v>-17263328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5611137</v>
      </c>
      <c r="D36" s="27">
        <f aca="true" t="shared" si="2" ref="D36:L36">SUM(D31:D35)</f>
        <v>8045396</v>
      </c>
      <c r="E36" s="28">
        <f t="shared" si="2"/>
        <v>-593</v>
      </c>
      <c r="F36" s="29">
        <f t="shared" si="2"/>
        <v>593</v>
      </c>
      <c r="G36" s="27">
        <f t="shared" si="2"/>
        <v>0</v>
      </c>
      <c r="H36" s="28">
        <f t="shared" si="2"/>
        <v>0</v>
      </c>
      <c r="I36" s="30">
        <f t="shared" si="2"/>
        <v>357691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22335245</v>
      </c>
      <c r="D38" s="33">
        <f aca="true" t="shared" si="3" ref="D38:L38">+D17+D27+D36</f>
        <v>5092307</v>
      </c>
      <c r="E38" s="34">
        <f t="shared" si="3"/>
        <v>-12956965</v>
      </c>
      <c r="F38" s="35">
        <f t="shared" si="3"/>
        <v>-35577453</v>
      </c>
      <c r="G38" s="33">
        <f t="shared" si="3"/>
        <v>-380284551</v>
      </c>
      <c r="H38" s="34">
        <f t="shared" si="3"/>
        <v>-380284551</v>
      </c>
      <c r="I38" s="36">
        <f t="shared" si="3"/>
        <v>-531518384</v>
      </c>
      <c r="J38" s="37">
        <f t="shared" si="3"/>
        <v>-569317970</v>
      </c>
      <c r="K38" s="33">
        <f t="shared" si="3"/>
        <v>-640823804</v>
      </c>
      <c r="L38" s="34">
        <f t="shared" si="3"/>
        <v>-687433992</v>
      </c>
    </row>
    <row r="39" spans="1:12" ht="12.75">
      <c r="A39" s="24" t="s">
        <v>47</v>
      </c>
      <c r="B39" s="18" t="s">
        <v>48</v>
      </c>
      <c r="C39" s="33">
        <v>98627763</v>
      </c>
      <c r="D39" s="33">
        <v>120963009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120963008</v>
      </c>
      <c r="D40" s="45">
        <f aca="true" t="shared" si="4" ref="D40:L40">+D38+D39</f>
        <v>126055316</v>
      </c>
      <c r="E40" s="46">
        <f t="shared" si="4"/>
        <v>-12956965</v>
      </c>
      <c r="F40" s="47">
        <f t="shared" si="4"/>
        <v>-35577453</v>
      </c>
      <c r="G40" s="45">
        <f t="shared" si="4"/>
        <v>-380284551</v>
      </c>
      <c r="H40" s="46">
        <f t="shared" si="4"/>
        <v>-380284551</v>
      </c>
      <c r="I40" s="48">
        <f t="shared" si="4"/>
        <v>-531518384</v>
      </c>
      <c r="J40" s="49">
        <f t="shared" si="4"/>
        <v>-569317970</v>
      </c>
      <c r="K40" s="45">
        <f t="shared" si="4"/>
        <v>-640823804</v>
      </c>
      <c r="L40" s="46">
        <f t="shared" si="4"/>
        <v>-687433992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151373762</v>
      </c>
      <c r="D6" s="19">
        <v>207648616</v>
      </c>
      <c r="E6" s="20">
        <v>0</v>
      </c>
      <c r="F6" s="21">
        <v>0</v>
      </c>
      <c r="G6" s="19">
        <v>941691140</v>
      </c>
      <c r="H6" s="20">
        <v>941691140</v>
      </c>
      <c r="I6" s="22">
        <v>51340595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255896960</v>
      </c>
      <c r="D7" s="19">
        <v>312135897</v>
      </c>
      <c r="E7" s="20">
        <v>0</v>
      </c>
      <c r="F7" s="21">
        <v>0</v>
      </c>
      <c r="G7" s="19">
        <v>0</v>
      </c>
      <c r="H7" s="20">
        <v>0</v>
      </c>
      <c r="I7" s="22">
        <v>348489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156336536</v>
      </c>
      <c r="D8" s="19">
        <v>41592753</v>
      </c>
      <c r="E8" s="20">
        <v>0</v>
      </c>
      <c r="F8" s="21">
        <v>0</v>
      </c>
      <c r="G8" s="19">
        <v>0</v>
      </c>
      <c r="H8" s="20">
        <v>0</v>
      </c>
      <c r="I8" s="22">
        <v>1045919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134035870</v>
      </c>
      <c r="D9" s="19">
        <v>89890924</v>
      </c>
      <c r="E9" s="20">
        <v>0</v>
      </c>
      <c r="F9" s="21">
        <v>0</v>
      </c>
      <c r="G9" s="19">
        <v>0</v>
      </c>
      <c r="H9" s="20">
        <v>0</v>
      </c>
      <c r="I9" s="22">
        <v>217743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54005029</v>
      </c>
      <c r="D10" s="19">
        <v>59951613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9598647</v>
      </c>
      <c r="D11" s="19">
        <v>11105041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-629932254</v>
      </c>
      <c r="D14" s="19">
        <v>-604680233</v>
      </c>
      <c r="E14" s="20">
        <v>-10303892</v>
      </c>
      <c r="F14" s="21">
        <v>-720329695</v>
      </c>
      <c r="G14" s="19">
        <v>-750828351</v>
      </c>
      <c r="H14" s="20">
        <v>-750828351</v>
      </c>
      <c r="I14" s="22">
        <v>-663963529</v>
      </c>
      <c r="J14" s="23">
        <v>-814720122</v>
      </c>
      <c r="K14" s="19">
        <v>-816756441</v>
      </c>
      <c r="L14" s="20">
        <v>-859183314</v>
      </c>
    </row>
    <row r="15" spans="1:12" ht="12.75">
      <c r="A15" s="24" t="s">
        <v>30</v>
      </c>
      <c r="B15" s="18"/>
      <c r="C15" s="19">
        <v>-12554992</v>
      </c>
      <c r="D15" s="19">
        <v>-12867747</v>
      </c>
      <c r="E15" s="20">
        <v>-19800223</v>
      </c>
      <c r="F15" s="21">
        <v>-14395110</v>
      </c>
      <c r="G15" s="19">
        <v>-14177564</v>
      </c>
      <c r="H15" s="20">
        <v>-14177564</v>
      </c>
      <c r="I15" s="22">
        <v>-14120477</v>
      </c>
      <c r="J15" s="23">
        <v>-31267980</v>
      </c>
      <c r="K15" s="19">
        <v>-32806180</v>
      </c>
      <c r="L15" s="20">
        <v>-35793580</v>
      </c>
    </row>
    <row r="16" spans="1:12" ht="12.75">
      <c r="A16" s="24" t="s">
        <v>31</v>
      </c>
      <c r="B16" s="18" t="s">
        <v>24</v>
      </c>
      <c r="C16" s="19">
        <v>-5626877</v>
      </c>
      <c r="D16" s="19">
        <v>0</v>
      </c>
      <c r="E16" s="20">
        <v>-990224</v>
      </c>
      <c r="F16" s="21">
        <v>-2790000</v>
      </c>
      <c r="G16" s="19">
        <v>-7302300</v>
      </c>
      <c r="H16" s="20">
        <v>-7302300</v>
      </c>
      <c r="I16" s="22">
        <v>-5205681</v>
      </c>
      <c r="J16" s="23">
        <v>-3906200</v>
      </c>
      <c r="K16" s="19">
        <v>-3951400</v>
      </c>
      <c r="L16" s="20">
        <v>-3996300</v>
      </c>
    </row>
    <row r="17" spans="1:12" ht="12.75">
      <c r="A17" s="25" t="s">
        <v>32</v>
      </c>
      <c r="B17" s="26"/>
      <c r="C17" s="27">
        <f>SUM(C6:C16)</f>
        <v>113132681</v>
      </c>
      <c r="D17" s="27">
        <f aca="true" t="shared" si="0" ref="D17:L17">SUM(D6:D16)</f>
        <v>104776864</v>
      </c>
      <c r="E17" s="28">
        <f t="shared" si="0"/>
        <v>-31094339</v>
      </c>
      <c r="F17" s="29">
        <f t="shared" si="0"/>
        <v>-737514805</v>
      </c>
      <c r="G17" s="27">
        <f t="shared" si="0"/>
        <v>169382925</v>
      </c>
      <c r="H17" s="30">
        <f t="shared" si="0"/>
        <v>169382925</v>
      </c>
      <c r="I17" s="29">
        <f t="shared" si="0"/>
        <v>-630336941</v>
      </c>
      <c r="J17" s="31">
        <f t="shared" si="0"/>
        <v>-849894302</v>
      </c>
      <c r="K17" s="27">
        <f t="shared" si="0"/>
        <v>-853514021</v>
      </c>
      <c r="L17" s="28">
        <f t="shared" si="0"/>
        <v>-898973194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5234853</v>
      </c>
      <c r="D21" s="19">
        <v>1491164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1004612</v>
      </c>
      <c r="D23" s="19">
        <v>0</v>
      </c>
      <c r="E23" s="20">
        <v>16504</v>
      </c>
      <c r="F23" s="38">
        <v>-16504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-3008211</v>
      </c>
      <c r="D24" s="19">
        <v>-3000187</v>
      </c>
      <c r="E24" s="20">
        <v>0</v>
      </c>
      <c r="F24" s="21">
        <v>-30342555</v>
      </c>
      <c r="G24" s="19">
        <v>-2015773</v>
      </c>
      <c r="H24" s="20">
        <v>-2015773</v>
      </c>
      <c r="I24" s="22">
        <v>30225324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-90635310</v>
      </c>
      <c r="D26" s="19">
        <v>-96212036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-87404056</v>
      </c>
      <c r="D27" s="27">
        <f aca="true" t="shared" si="1" ref="D27:L27">SUM(D21:D26)</f>
        <v>-97721059</v>
      </c>
      <c r="E27" s="28">
        <f t="shared" si="1"/>
        <v>16504</v>
      </c>
      <c r="F27" s="29">
        <f t="shared" si="1"/>
        <v>-30359059</v>
      </c>
      <c r="G27" s="27">
        <f t="shared" si="1"/>
        <v>-2015773</v>
      </c>
      <c r="H27" s="28">
        <f t="shared" si="1"/>
        <v>-2015773</v>
      </c>
      <c r="I27" s="30">
        <f t="shared" si="1"/>
        <v>30225324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36572950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12793393</v>
      </c>
      <c r="G33" s="39">
        <v>387520</v>
      </c>
      <c r="H33" s="40">
        <v>387520</v>
      </c>
      <c r="I33" s="42">
        <v>-12644626</v>
      </c>
      <c r="J33" s="23">
        <v>843578</v>
      </c>
      <c r="K33" s="19">
        <v>897567</v>
      </c>
      <c r="L33" s="20">
        <v>955011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-11060219</v>
      </c>
      <c r="D35" s="19">
        <v>-10982316</v>
      </c>
      <c r="E35" s="20">
        <v>-4733005</v>
      </c>
      <c r="F35" s="21">
        <v>-14946832</v>
      </c>
      <c r="G35" s="19">
        <v>-19679837</v>
      </c>
      <c r="H35" s="20">
        <v>-19679837</v>
      </c>
      <c r="I35" s="22">
        <v>0</v>
      </c>
      <c r="J35" s="23">
        <v>-19679837</v>
      </c>
      <c r="K35" s="19">
        <v>-19679837</v>
      </c>
      <c r="L35" s="20">
        <v>-19679837</v>
      </c>
    </row>
    <row r="36" spans="1:12" ht="12.75">
      <c r="A36" s="25" t="s">
        <v>45</v>
      </c>
      <c r="B36" s="26"/>
      <c r="C36" s="27">
        <f>SUM(C31:C35)</f>
        <v>-11060219</v>
      </c>
      <c r="D36" s="27">
        <f aca="true" t="shared" si="2" ref="D36:L36">SUM(D31:D35)</f>
        <v>25590634</v>
      </c>
      <c r="E36" s="28">
        <f t="shared" si="2"/>
        <v>-4733005</v>
      </c>
      <c r="F36" s="29">
        <f t="shared" si="2"/>
        <v>-2153439</v>
      </c>
      <c r="G36" s="27">
        <f t="shared" si="2"/>
        <v>-19292317</v>
      </c>
      <c r="H36" s="28">
        <f t="shared" si="2"/>
        <v>-19292317</v>
      </c>
      <c r="I36" s="30">
        <f t="shared" si="2"/>
        <v>-12644626</v>
      </c>
      <c r="J36" s="31">
        <f t="shared" si="2"/>
        <v>-18836259</v>
      </c>
      <c r="K36" s="27">
        <f t="shared" si="2"/>
        <v>-18782270</v>
      </c>
      <c r="L36" s="28">
        <f t="shared" si="2"/>
        <v>-18724826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14668406</v>
      </c>
      <c r="D38" s="33">
        <f aca="true" t="shared" si="3" ref="D38:L38">+D17+D27+D36</f>
        <v>32646439</v>
      </c>
      <c r="E38" s="34">
        <f t="shared" si="3"/>
        <v>-35810840</v>
      </c>
      <c r="F38" s="35">
        <f t="shared" si="3"/>
        <v>-770027303</v>
      </c>
      <c r="G38" s="33">
        <f t="shared" si="3"/>
        <v>148074835</v>
      </c>
      <c r="H38" s="34">
        <f t="shared" si="3"/>
        <v>148074835</v>
      </c>
      <c r="I38" s="36">
        <f t="shared" si="3"/>
        <v>-612756243</v>
      </c>
      <c r="J38" s="37">
        <f t="shared" si="3"/>
        <v>-868730561</v>
      </c>
      <c r="K38" s="33">
        <f t="shared" si="3"/>
        <v>-872296291</v>
      </c>
      <c r="L38" s="34">
        <f t="shared" si="3"/>
        <v>-917698020</v>
      </c>
    </row>
    <row r="39" spans="1:12" ht="12.75">
      <c r="A39" s="24" t="s">
        <v>47</v>
      </c>
      <c r="B39" s="18" t="s">
        <v>48</v>
      </c>
      <c r="C39" s="33">
        <v>60898094</v>
      </c>
      <c r="D39" s="33">
        <v>75566500</v>
      </c>
      <c r="E39" s="34">
        <v>0</v>
      </c>
      <c r="F39" s="35">
        <v>67226556</v>
      </c>
      <c r="G39" s="33">
        <v>79877042</v>
      </c>
      <c r="H39" s="34">
        <v>79877042</v>
      </c>
      <c r="I39" s="36">
        <v>59161733</v>
      </c>
      <c r="J39" s="37">
        <v>23969030</v>
      </c>
      <c r="K39" s="33">
        <v>24509367</v>
      </c>
      <c r="L39" s="34">
        <v>-508335</v>
      </c>
    </row>
    <row r="40" spans="1:12" ht="12.75">
      <c r="A40" s="43" t="s">
        <v>49</v>
      </c>
      <c r="B40" s="44" t="s">
        <v>48</v>
      </c>
      <c r="C40" s="45">
        <f>+C38+C39</f>
        <v>75566500</v>
      </c>
      <c r="D40" s="45">
        <f aca="true" t="shared" si="4" ref="D40:L40">+D38+D39</f>
        <v>108212939</v>
      </c>
      <c r="E40" s="46">
        <f t="shared" si="4"/>
        <v>-35810840</v>
      </c>
      <c r="F40" s="47">
        <f t="shared" si="4"/>
        <v>-702800747</v>
      </c>
      <c r="G40" s="45">
        <f t="shared" si="4"/>
        <v>227951877</v>
      </c>
      <c r="H40" s="46">
        <f t="shared" si="4"/>
        <v>227951877</v>
      </c>
      <c r="I40" s="48">
        <f t="shared" si="4"/>
        <v>-553594510</v>
      </c>
      <c r="J40" s="49">
        <f t="shared" si="4"/>
        <v>-844761531</v>
      </c>
      <c r="K40" s="45">
        <f t="shared" si="4"/>
        <v>-847786924</v>
      </c>
      <c r="L40" s="46">
        <f t="shared" si="4"/>
        <v>-918206355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5800000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190485511</v>
      </c>
      <c r="D8" s="19">
        <v>155954183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159793113</v>
      </c>
      <c r="D9" s="19">
        <v>146697773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544074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11899028</v>
      </c>
      <c r="D11" s="19">
        <v>12926667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-312047766</v>
      </c>
      <c r="D14" s="19">
        <v>-320388274</v>
      </c>
      <c r="E14" s="20">
        <v>-180328028</v>
      </c>
      <c r="F14" s="21">
        <v>-382288015</v>
      </c>
      <c r="G14" s="19">
        <v>-392486782</v>
      </c>
      <c r="H14" s="20">
        <v>-392486782</v>
      </c>
      <c r="I14" s="22">
        <v>-214094584</v>
      </c>
      <c r="J14" s="23">
        <v>-411495362</v>
      </c>
      <c r="K14" s="19">
        <v>-427413999</v>
      </c>
      <c r="L14" s="20">
        <v>-452364934</v>
      </c>
    </row>
    <row r="15" spans="1:12" ht="12.75">
      <c r="A15" s="24" t="s">
        <v>30</v>
      </c>
      <c r="B15" s="18"/>
      <c r="C15" s="19">
        <v>-199503</v>
      </c>
      <c r="D15" s="19">
        <v>-427346</v>
      </c>
      <c r="E15" s="20">
        <v>-19597</v>
      </c>
      <c r="F15" s="21">
        <v>0</v>
      </c>
      <c r="G15" s="19">
        <v>0</v>
      </c>
      <c r="H15" s="20">
        <v>0</v>
      </c>
      <c r="I15" s="22">
        <v>-127408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-1091177</v>
      </c>
      <c r="E16" s="20">
        <v>-168091</v>
      </c>
      <c r="F16" s="21">
        <v>-360000</v>
      </c>
      <c r="G16" s="19">
        <v>-360000</v>
      </c>
      <c r="H16" s="20">
        <v>-360000</v>
      </c>
      <c r="I16" s="22">
        <v>-508654</v>
      </c>
      <c r="J16" s="23">
        <v>-1615000</v>
      </c>
      <c r="K16" s="19">
        <v>-1195000</v>
      </c>
      <c r="L16" s="20">
        <v>-1073299</v>
      </c>
    </row>
    <row r="17" spans="1:12" ht="12.75">
      <c r="A17" s="25" t="s">
        <v>32</v>
      </c>
      <c r="B17" s="26"/>
      <c r="C17" s="27">
        <f>SUM(C6:C16)</f>
        <v>50474457</v>
      </c>
      <c r="D17" s="27">
        <f aca="true" t="shared" si="0" ref="D17:L17">SUM(D6:D16)</f>
        <v>-6328174</v>
      </c>
      <c r="E17" s="28">
        <f t="shared" si="0"/>
        <v>-180515716</v>
      </c>
      <c r="F17" s="29">
        <f t="shared" si="0"/>
        <v>-382648015</v>
      </c>
      <c r="G17" s="27">
        <f t="shared" si="0"/>
        <v>-392846782</v>
      </c>
      <c r="H17" s="30">
        <f t="shared" si="0"/>
        <v>-392846782</v>
      </c>
      <c r="I17" s="29">
        <f t="shared" si="0"/>
        <v>-214730646</v>
      </c>
      <c r="J17" s="31">
        <f t="shared" si="0"/>
        <v>-407310362</v>
      </c>
      <c r="K17" s="27">
        <f t="shared" si="0"/>
        <v>-428608999</v>
      </c>
      <c r="L17" s="28">
        <f t="shared" si="0"/>
        <v>-453438233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1349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-3520704</v>
      </c>
      <c r="D23" s="19">
        <v>-169070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-26027</v>
      </c>
      <c r="F24" s="21">
        <v>1</v>
      </c>
      <c r="G24" s="19">
        <v>0</v>
      </c>
      <c r="H24" s="20">
        <v>0</v>
      </c>
      <c r="I24" s="22">
        <v>-1419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-1959050</v>
      </c>
      <c r="D26" s="19">
        <v>-6180510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-5478405</v>
      </c>
      <c r="D27" s="27">
        <f aca="true" t="shared" si="1" ref="D27:L27">SUM(D21:D26)</f>
        <v>-6349580</v>
      </c>
      <c r="E27" s="28">
        <f t="shared" si="1"/>
        <v>-26027</v>
      </c>
      <c r="F27" s="29">
        <f t="shared" si="1"/>
        <v>1</v>
      </c>
      <c r="G27" s="27">
        <f t="shared" si="1"/>
        <v>0</v>
      </c>
      <c r="H27" s="28">
        <f t="shared" si="1"/>
        <v>0</v>
      </c>
      <c r="I27" s="30">
        <f t="shared" si="1"/>
        <v>-1419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1159066</v>
      </c>
      <c r="F33" s="21">
        <v>314132</v>
      </c>
      <c r="G33" s="39">
        <v>-314133</v>
      </c>
      <c r="H33" s="40">
        <v>-314133</v>
      </c>
      <c r="I33" s="42">
        <v>-107379</v>
      </c>
      <c r="J33" s="23">
        <v>-409380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-681793</v>
      </c>
      <c r="D35" s="19">
        <v>0</v>
      </c>
      <c r="E35" s="20">
        <v>0</v>
      </c>
      <c r="F35" s="21">
        <v>0</v>
      </c>
      <c r="G35" s="19">
        <v>-857290</v>
      </c>
      <c r="H35" s="20">
        <v>-857290</v>
      </c>
      <c r="I35" s="22">
        <v>-698214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-681793</v>
      </c>
      <c r="D36" s="27">
        <f aca="true" t="shared" si="2" ref="D36:L36">SUM(D31:D35)</f>
        <v>0</v>
      </c>
      <c r="E36" s="28">
        <f t="shared" si="2"/>
        <v>1159066</v>
      </c>
      <c r="F36" s="29">
        <f t="shared" si="2"/>
        <v>314132</v>
      </c>
      <c r="G36" s="27">
        <f t="shared" si="2"/>
        <v>-1171423</v>
      </c>
      <c r="H36" s="28">
        <f t="shared" si="2"/>
        <v>-1171423</v>
      </c>
      <c r="I36" s="30">
        <f t="shared" si="2"/>
        <v>-805593</v>
      </c>
      <c r="J36" s="31">
        <f t="shared" si="2"/>
        <v>-409380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44314259</v>
      </c>
      <c r="D38" s="33">
        <f aca="true" t="shared" si="3" ref="D38:L38">+D17+D27+D36</f>
        <v>-12677754</v>
      </c>
      <c r="E38" s="34">
        <f t="shared" si="3"/>
        <v>-179382677</v>
      </c>
      <c r="F38" s="35">
        <f t="shared" si="3"/>
        <v>-382333882</v>
      </c>
      <c r="G38" s="33">
        <f t="shared" si="3"/>
        <v>-394018205</v>
      </c>
      <c r="H38" s="34">
        <f t="shared" si="3"/>
        <v>-394018205</v>
      </c>
      <c r="I38" s="36">
        <f t="shared" si="3"/>
        <v>-215537658</v>
      </c>
      <c r="J38" s="37">
        <f t="shared" si="3"/>
        <v>-407719742</v>
      </c>
      <c r="K38" s="33">
        <f t="shared" si="3"/>
        <v>-428608999</v>
      </c>
      <c r="L38" s="34">
        <f t="shared" si="3"/>
        <v>-453438233</v>
      </c>
    </row>
    <row r="39" spans="1:12" ht="12.75">
      <c r="A39" s="24" t="s">
        <v>47</v>
      </c>
      <c r="B39" s="18" t="s">
        <v>48</v>
      </c>
      <c r="C39" s="33">
        <v>111082727</v>
      </c>
      <c r="D39" s="33">
        <v>155396986</v>
      </c>
      <c r="E39" s="34">
        <v>-401480122</v>
      </c>
      <c r="F39" s="35">
        <v>-259985943</v>
      </c>
      <c r="G39" s="33">
        <v>-412087620</v>
      </c>
      <c r="H39" s="34">
        <v>-412087620</v>
      </c>
      <c r="I39" s="36">
        <v>-784071300</v>
      </c>
      <c r="J39" s="37">
        <v>208825840</v>
      </c>
      <c r="K39" s="33">
        <v>-90269666</v>
      </c>
      <c r="L39" s="34">
        <v>-397252982</v>
      </c>
    </row>
    <row r="40" spans="1:12" ht="12.75">
      <c r="A40" s="43" t="s">
        <v>49</v>
      </c>
      <c r="B40" s="44" t="s">
        <v>48</v>
      </c>
      <c r="C40" s="45">
        <f>+C38+C39</f>
        <v>155396986</v>
      </c>
      <c r="D40" s="45">
        <f aca="true" t="shared" si="4" ref="D40:L40">+D38+D39</f>
        <v>142719232</v>
      </c>
      <c r="E40" s="46">
        <f t="shared" si="4"/>
        <v>-580862799</v>
      </c>
      <c r="F40" s="47">
        <f t="shared" si="4"/>
        <v>-642319825</v>
      </c>
      <c r="G40" s="45">
        <f t="shared" si="4"/>
        <v>-806105825</v>
      </c>
      <c r="H40" s="46">
        <f t="shared" si="4"/>
        <v>-806105825</v>
      </c>
      <c r="I40" s="48">
        <f t="shared" si="4"/>
        <v>-999608958</v>
      </c>
      <c r="J40" s="49">
        <f t="shared" si="4"/>
        <v>-198893902</v>
      </c>
      <c r="K40" s="45">
        <f t="shared" si="4"/>
        <v>-518878665</v>
      </c>
      <c r="L40" s="46">
        <f t="shared" si="4"/>
        <v>-850691215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3129332</v>
      </c>
      <c r="D6" s="19">
        <v>3571069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15257889</v>
      </c>
      <c r="D7" s="19">
        <v>16872726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21806671</v>
      </c>
      <c r="D8" s="19">
        <v>23972999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17133404</v>
      </c>
      <c r="D9" s="19">
        <v>17091964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30553180</v>
      </c>
      <c r="D10" s="19">
        <v>9477095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1429389</v>
      </c>
      <c r="D11" s="19">
        <v>865929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-45287653</v>
      </c>
      <c r="D14" s="19">
        <v>-50871202</v>
      </c>
      <c r="E14" s="20">
        <v>-44877170</v>
      </c>
      <c r="F14" s="21">
        <v>-56259320</v>
      </c>
      <c r="G14" s="19">
        <v>-56259320</v>
      </c>
      <c r="H14" s="20">
        <v>-56259320</v>
      </c>
      <c r="I14" s="22">
        <v>-56545035</v>
      </c>
      <c r="J14" s="23">
        <v>-57130700</v>
      </c>
      <c r="K14" s="19">
        <v>-59340800</v>
      </c>
      <c r="L14" s="20">
        <v>-63005000</v>
      </c>
    </row>
    <row r="15" spans="1:12" ht="12.75">
      <c r="A15" s="24" t="s">
        <v>30</v>
      </c>
      <c r="B15" s="18"/>
      <c r="C15" s="19">
        <v>-164314</v>
      </c>
      <c r="D15" s="19">
        <v>-216992</v>
      </c>
      <c r="E15" s="20">
        <v>-511384</v>
      </c>
      <c r="F15" s="21">
        <v>-7080</v>
      </c>
      <c r="G15" s="19">
        <v>-7080</v>
      </c>
      <c r="H15" s="20">
        <v>-7080</v>
      </c>
      <c r="I15" s="22">
        <v>-872201</v>
      </c>
      <c r="J15" s="23">
        <v>-6700</v>
      </c>
      <c r="K15" s="19">
        <v>-7100</v>
      </c>
      <c r="L15" s="20">
        <v>-7500</v>
      </c>
    </row>
    <row r="16" spans="1:12" ht="12.75">
      <c r="A16" s="24" t="s">
        <v>31</v>
      </c>
      <c r="B16" s="18" t="s">
        <v>24</v>
      </c>
      <c r="C16" s="19">
        <v>-27243163</v>
      </c>
      <c r="D16" s="19">
        <v>0</v>
      </c>
      <c r="E16" s="20">
        <v>174273</v>
      </c>
      <c r="F16" s="21">
        <v>-327960</v>
      </c>
      <c r="G16" s="19">
        <v>-327960</v>
      </c>
      <c r="H16" s="20">
        <v>-327960</v>
      </c>
      <c r="I16" s="22">
        <v>-814146</v>
      </c>
      <c r="J16" s="23">
        <v>-718200</v>
      </c>
      <c r="K16" s="19">
        <v>-757200</v>
      </c>
      <c r="L16" s="20">
        <v>-797800</v>
      </c>
    </row>
    <row r="17" spans="1:12" ht="12.75">
      <c r="A17" s="25" t="s">
        <v>32</v>
      </c>
      <c r="B17" s="26"/>
      <c r="C17" s="27">
        <f>SUM(C6:C16)</f>
        <v>16614735</v>
      </c>
      <c r="D17" s="27">
        <f aca="true" t="shared" si="0" ref="D17:L17">SUM(D6:D16)</f>
        <v>20763588</v>
      </c>
      <c r="E17" s="28">
        <f t="shared" si="0"/>
        <v>-45214281</v>
      </c>
      <c r="F17" s="29">
        <f t="shared" si="0"/>
        <v>-56594360</v>
      </c>
      <c r="G17" s="27">
        <f t="shared" si="0"/>
        <v>-56594360</v>
      </c>
      <c r="H17" s="30">
        <f t="shared" si="0"/>
        <v>-56594360</v>
      </c>
      <c r="I17" s="29">
        <f t="shared" si="0"/>
        <v>-58231382</v>
      </c>
      <c r="J17" s="31">
        <f t="shared" si="0"/>
        <v>-57855600</v>
      </c>
      <c r="K17" s="27">
        <f t="shared" si="0"/>
        <v>-60105100</v>
      </c>
      <c r="L17" s="28">
        <f t="shared" si="0"/>
        <v>-63810300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-15462071</v>
      </c>
      <c r="D23" s="19">
        <v>-17991054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-12135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-6151694</v>
      </c>
      <c r="D26" s="19">
        <v>-6909126</v>
      </c>
      <c r="E26" s="20">
        <v>0</v>
      </c>
      <c r="F26" s="21">
        <v>0</v>
      </c>
      <c r="G26" s="19">
        <v>0</v>
      </c>
      <c r="H26" s="20">
        <v>0</v>
      </c>
      <c r="I26" s="22">
        <v>-18500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-21613765</v>
      </c>
      <c r="D27" s="27">
        <f aca="true" t="shared" si="1" ref="D27:L27">SUM(D21:D26)</f>
        <v>-24900180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-18500</v>
      </c>
      <c r="J27" s="31">
        <f t="shared" si="1"/>
        <v>-12135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204814</v>
      </c>
      <c r="D33" s="19">
        <v>47904</v>
      </c>
      <c r="E33" s="20">
        <v>52375</v>
      </c>
      <c r="F33" s="21">
        <v>-52375</v>
      </c>
      <c r="G33" s="39">
        <v>0</v>
      </c>
      <c r="H33" s="40">
        <v>0</v>
      </c>
      <c r="I33" s="42">
        <v>86670</v>
      </c>
      <c r="J33" s="23">
        <v>645191</v>
      </c>
      <c r="K33" s="19">
        <v>36651</v>
      </c>
      <c r="L33" s="20">
        <v>38996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-66588</v>
      </c>
      <c r="F35" s="21">
        <v>0</v>
      </c>
      <c r="G35" s="19">
        <v>0</v>
      </c>
      <c r="H35" s="20">
        <v>0</v>
      </c>
      <c r="I35" s="22">
        <v>49616</v>
      </c>
      <c r="J35" s="23">
        <v>-6225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204814</v>
      </c>
      <c r="D36" s="27">
        <f aca="true" t="shared" si="2" ref="D36:L36">SUM(D31:D35)</f>
        <v>47904</v>
      </c>
      <c r="E36" s="28">
        <f t="shared" si="2"/>
        <v>-14213</v>
      </c>
      <c r="F36" s="29">
        <f t="shared" si="2"/>
        <v>-52375</v>
      </c>
      <c r="G36" s="27">
        <f t="shared" si="2"/>
        <v>0</v>
      </c>
      <c r="H36" s="28">
        <f t="shared" si="2"/>
        <v>0</v>
      </c>
      <c r="I36" s="30">
        <f t="shared" si="2"/>
        <v>136286</v>
      </c>
      <c r="J36" s="31">
        <f t="shared" si="2"/>
        <v>638966</v>
      </c>
      <c r="K36" s="27">
        <f t="shared" si="2"/>
        <v>36651</v>
      </c>
      <c r="L36" s="28">
        <f t="shared" si="2"/>
        <v>38996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-4794216</v>
      </c>
      <c r="D38" s="33">
        <f aca="true" t="shared" si="3" ref="D38:L38">+D17+D27+D36</f>
        <v>-4088688</v>
      </c>
      <c r="E38" s="34">
        <f t="shared" si="3"/>
        <v>-45228494</v>
      </c>
      <c r="F38" s="35">
        <f t="shared" si="3"/>
        <v>-56646735</v>
      </c>
      <c r="G38" s="33">
        <f t="shared" si="3"/>
        <v>-56594360</v>
      </c>
      <c r="H38" s="34">
        <f t="shared" si="3"/>
        <v>-56594360</v>
      </c>
      <c r="I38" s="36">
        <f t="shared" si="3"/>
        <v>-58113596</v>
      </c>
      <c r="J38" s="37">
        <f t="shared" si="3"/>
        <v>-57228769</v>
      </c>
      <c r="K38" s="33">
        <f t="shared" si="3"/>
        <v>-60068449</v>
      </c>
      <c r="L38" s="34">
        <f t="shared" si="3"/>
        <v>-63771304</v>
      </c>
    </row>
    <row r="39" spans="1:12" ht="12.75">
      <c r="A39" s="24" t="s">
        <v>47</v>
      </c>
      <c r="B39" s="18" t="s">
        <v>48</v>
      </c>
      <c r="C39" s="33">
        <v>14758371</v>
      </c>
      <c r="D39" s="33">
        <v>9964155</v>
      </c>
      <c r="E39" s="34">
        <v>-3884482</v>
      </c>
      <c r="F39" s="35">
        <v>0</v>
      </c>
      <c r="G39" s="33">
        <v>0</v>
      </c>
      <c r="H39" s="34">
        <v>0</v>
      </c>
      <c r="I39" s="36">
        <v>84797</v>
      </c>
      <c r="J39" s="37">
        <v>5193901</v>
      </c>
      <c r="K39" s="33">
        <v>3642935</v>
      </c>
      <c r="L39" s="34">
        <v>2216413</v>
      </c>
    </row>
    <row r="40" spans="1:12" ht="12.75">
      <c r="A40" s="43" t="s">
        <v>49</v>
      </c>
      <c r="B40" s="44" t="s">
        <v>48</v>
      </c>
      <c r="C40" s="45">
        <f>+C38+C39</f>
        <v>9964155</v>
      </c>
      <c r="D40" s="45">
        <f aca="true" t="shared" si="4" ref="D40:L40">+D38+D39</f>
        <v>5875467</v>
      </c>
      <c r="E40" s="46">
        <f t="shared" si="4"/>
        <v>-49112976</v>
      </c>
      <c r="F40" s="47">
        <f t="shared" si="4"/>
        <v>-56646735</v>
      </c>
      <c r="G40" s="45">
        <f t="shared" si="4"/>
        <v>-56594360</v>
      </c>
      <c r="H40" s="46">
        <f t="shared" si="4"/>
        <v>-56594360</v>
      </c>
      <c r="I40" s="48">
        <f t="shared" si="4"/>
        <v>-58028799</v>
      </c>
      <c r="J40" s="49">
        <f t="shared" si="4"/>
        <v>-52034868</v>
      </c>
      <c r="K40" s="45">
        <f t="shared" si="4"/>
        <v>-56425514</v>
      </c>
      <c r="L40" s="46">
        <f t="shared" si="4"/>
        <v>-61554891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2724986</v>
      </c>
      <c r="D6" s="19">
        <v>18111823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21824133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18545940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24073295</v>
      </c>
      <c r="D9" s="19">
        <v>23426763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15039484</v>
      </c>
      <c r="D10" s="19">
        <v>14689546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2578130</v>
      </c>
      <c r="D11" s="19">
        <v>2793059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-40819737</v>
      </c>
      <c r="D14" s="19">
        <v>-41233007</v>
      </c>
      <c r="E14" s="20">
        <v>-38834335</v>
      </c>
      <c r="F14" s="21">
        <v>-72211758</v>
      </c>
      <c r="G14" s="19">
        <v>-68329274</v>
      </c>
      <c r="H14" s="20">
        <v>-68329274</v>
      </c>
      <c r="I14" s="22">
        <v>-42817846</v>
      </c>
      <c r="J14" s="23">
        <v>-60277440</v>
      </c>
      <c r="K14" s="19">
        <v>-62523200</v>
      </c>
      <c r="L14" s="20">
        <v>-89951590</v>
      </c>
    </row>
    <row r="15" spans="1:12" ht="12.75">
      <c r="A15" s="24" t="s">
        <v>30</v>
      </c>
      <c r="B15" s="18"/>
      <c r="C15" s="19">
        <v>-862809</v>
      </c>
      <c r="D15" s="19">
        <v>-1294075</v>
      </c>
      <c r="E15" s="20">
        <v>-546402</v>
      </c>
      <c r="F15" s="21">
        <v>-55000</v>
      </c>
      <c r="G15" s="19">
        <v>-1046000</v>
      </c>
      <c r="H15" s="20">
        <v>-1046000</v>
      </c>
      <c r="I15" s="22">
        <v>-1199486</v>
      </c>
      <c r="J15" s="23">
        <v>-1055000</v>
      </c>
      <c r="K15" s="19">
        <v>-1055000</v>
      </c>
      <c r="L15" s="20">
        <v>-1055000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-115000</v>
      </c>
      <c r="E16" s="20">
        <v>-481489</v>
      </c>
      <c r="F16" s="21">
        <v>-697000</v>
      </c>
      <c r="G16" s="19">
        <v>-876000</v>
      </c>
      <c r="H16" s="20">
        <v>-876000</v>
      </c>
      <c r="I16" s="22">
        <v>-375983</v>
      </c>
      <c r="J16" s="23">
        <v>-255000</v>
      </c>
      <c r="K16" s="19">
        <v>-255000</v>
      </c>
      <c r="L16" s="20">
        <v>-255000</v>
      </c>
    </row>
    <row r="17" spans="1:12" ht="12.75">
      <c r="A17" s="25" t="s">
        <v>32</v>
      </c>
      <c r="B17" s="26"/>
      <c r="C17" s="27">
        <f>SUM(C6:C16)</f>
        <v>43103422</v>
      </c>
      <c r="D17" s="27">
        <f aca="true" t="shared" si="0" ref="D17:L17">SUM(D6:D16)</f>
        <v>16379109</v>
      </c>
      <c r="E17" s="28">
        <f t="shared" si="0"/>
        <v>-39862226</v>
      </c>
      <c r="F17" s="29">
        <f t="shared" si="0"/>
        <v>-72963758</v>
      </c>
      <c r="G17" s="27">
        <f t="shared" si="0"/>
        <v>-70251274</v>
      </c>
      <c r="H17" s="30">
        <f t="shared" si="0"/>
        <v>-70251274</v>
      </c>
      <c r="I17" s="29">
        <f t="shared" si="0"/>
        <v>-44393315</v>
      </c>
      <c r="J17" s="31">
        <f t="shared" si="0"/>
        <v>-61587440</v>
      </c>
      <c r="K17" s="27">
        <f t="shared" si="0"/>
        <v>-63833200</v>
      </c>
      <c r="L17" s="28">
        <f t="shared" si="0"/>
        <v>-91261590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-26083124</v>
      </c>
      <c r="D26" s="19">
        <v>-15795302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-26083124</v>
      </c>
      <c r="D27" s="27">
        <f aca="true" t="shared" si="1" ref="D27:L27">SUM(D21:D26)</f>
        <v>-15795302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131577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-1382789</v>
      </c>
      <c r="D33" s="19">
        <v>18051</v>
      </c>
      <c r="E33" s="20">
        <v>447275</v>
      </c>
      <c r="F33" s="21">
        <v>-447275</v>
      </c>
      <c r="G33" s="39">
        <v>474627</v>
      </c>
      <c r="H33" s="40">
        <v>474627</v>
      </c>
      <c r="I33" s="42">
        <v>4723</v>
      </c>
      <c r="J33" s="23">
        <v>7627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-19041</v>
      </c>
      <c r="D35" s="19">
        <v>-70159</v>
      </c>
      <c r="E35" s="20">
        <v>0</v>
      </c>
      <c r="F35" s="21">
        <v>0</v>
      </c>
      <c r="G35" s="19">
        <v>-4750</v>
      </c>
      <c r="H35" s="20">
        <v>-4750</v>
      </c>
      <c r="I35" s="22">
        <v>-4750</v>
      </c>
      <c r="J35" s="23">
        <v>-61155</v>
      </c>
      <c r="K35" s="19">
        <v>-61155</v>
      </c>
      <c r="L35" s="20">
        <v>-61155</v>
      </c>
    </row>
    <row r="36" spans="1:12" ht="12.75">
      <c r="A36" s="25" t="s">
        <v>45</v>
      </c>
      <c r="B36" s="26"/>
      <c r="C36" s="27">
        <f>SUM(C31:C35)</f>
        <v>-1401830</v>
      </c>
      <c r="D36" s="27">
        <f aca="true" t="shared" si="2" ref="D36:L36">SUM(D31:D35)</f>
        <v>79469</v>
      </c>
      <c r="E36" s="28">
        <f t="shared" si="2"/>
        <v>447275</v>
      </c>
      <c r="F36" s="29">
        <f t="shared" si="2"/>
        <v>-447275</v>
      </c>
      <c r="G36" s="27">
        <f t="shared" si="2"/>
        <v>469877</v>
      </c>
      <c r="H36" s="28">
        <f t="shared" si="2"/>
        <v>469877</v>
      </c>
      <c r="I36" s="30">
        <f t="shared" si="2"/>
        <v>-27</v>
      </c>
      <c r="J36" s="31">
        <f t="shared" si="2"/>
        <v>-53528</v>
      </c>
      <c r="K36" s="27">
        <f t="shared" si="2"/>
        <v>-61155</v>
      </c>
      <c r="L36" s="28">
        <f t="shared" si="2"/>
        <v>-61155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15618468</v>
      </c>
      <c r="D38" s="33">
        <f aca="true" t="shared" si="3" ref="D38:L38">+D17+D27+D36</f>
        <v>663276</v>
      </c>
      <c r="E38" s="34">
        <f t="shared" si="3"/>
        <v>-39414951</v>
      </c>
      <c r="F38" s="35">
        <f t="shared" si="3"/>
        <v>-73411033</v>
      </c>
      <c r="G38" s="33">
        <f t="shared" si="3"/>
        <v>-69781397</v>
      </c>
      <c r="H38" s="34">
        <f t="shared" si="3"/>
        <v>-69781397</v>
      </c>
      <c r="I38" s="36">
        <f t="shared" si="3"/>
        <v>-44393342</v>
      </c>
      <c r="J38" s="37">
        <f t="shared" si="3"/>
        <v>-61640968</v>
      </c>
      <c r="K38" s="33">
        <f t="shared" si="3"/>
        <v>-63894355</v>
      </c>
      <c r="L38" s="34">
        <f t="shared" si="3"/>
        <v>-91322745</v>
      </c>
    </row>
    <row r="39" spans="1:12" ht="12.75">
      <c r="A39" s="24" t="s">
        <v>47</v>
      </c>
      <c r="B39" s="18" t="s">
        <v>48</v>
      </c>
      <c r="C39" s="33">
        <v>11129765</v>
      </c>
      <c r="D39" s="33">
        <v>26748233</v>
      </c>
      <c r="E39" s="34">
        <v>25411041</v>
      </c>
      <c r="F39" s="35">
        <v>0</v>
      </c>
      <c r="G39" s="33">
        <v>25414091</v>
      </c>
      <c r="H39" s="34">
        <v>25414091</v>
      </c>
      <c r="I39" s="36">
        <v>25290940</v>
      </c>
      <c r="J39" s="37">
        <v>25290940</v>
      </c>
      <c r="K39" s="33">
        <v>14015995</v>
      </c>
      <c r="L39" s="34">
        <v>4685995</v>
      </c>
    </row>
    <row r="40" spans="1:12" ht="12.75">
      <c r="A40" s="43" t="s">
        <v>49</v>
      </c>
      <c r="B40" s="44" t="s">
        <v>48</v>
      </c>
      <c r="C40" s="45">
        <f>+C38+C39</f>
        <v>26748233</v>
      </c>
      <c r="D40" s="45">
        <f aca="true" t="shared" si="4" ref="D40:L40">+D38+D39</f>
        <v>27411509</v>
      </c>
      <c r="E40" s="46">
        <f t="shared" si="4"/>
        <v>-14003910</v>
      </c>
      <c r="F40" s="47">
        <f t="shared" si="4"/>
        <v>-73411033</v>
      </c>
      <c r="G40" s="45">
        <f t="shared" si="4"/>
        <v>-44367306</v>
      </c>
      <c r="H40" s="46">
        <f t="shared" si="4"/>
        <v>-44367306</v>
      </c>
      <c r="I40" s="48">
        <f t="shared" si="4"/>
        <v>-19102402</v>
      </c>
      <c r="J40" s="49">
        <f t="shared" si="4"/>
        <v>-36350028</v>
      </c>
      <c r="K40" s="45">
        <f t="shared" si="4"/>
        <v>-49878360</v>
      </c>
      <c r="L40" s="46">
        <f t="shared" si="4"/>
        <v>-86636750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34598497</v>
      </c>
      <c r="D6" s="19">
        <v>42530478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47918042</v>
      </c>
      <c r="K6" s="19">
        <v>52964263</v>
      </c>
      <c r="L6" s="20">
        <v>55624632</v>
      </c>
    </row>
    <row r="7" spans="1:12" ht="12.75">
      <c r="A7" s="24" t="s">
        <v>21</v>
      </c>
      <c r="B7" s="18"/>
      <c r="C7" s="19">
        <v>127790620</v>
      </c>
      <c r="D7" s="19">
        <v>152902698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9701361</v>
      </c>
      <c r="D8" s="19">
        <v>10851681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204629160</v>
      </c>
      <c r="K8" s="19">
        <v>217295529</v>
      </c>
      <c r="L8" s="20">
        <v>230753392</v>
      </c>
    </row>
    <row r="9" spans="1:12" ht="12.75">
      <c r="A9" s="24" t="s">
        <v>23</v>
      </c>
      <c r="B9" s="18" t="s">
        <v>24</v>
      </c>
      <c r="C9" s="19">
        <v>52432000</v>
      </c>
      <c r="D9" s="19">
        <v>55426724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71586827</v>
      </c>
      <c r="K9" s="19">
        <v>118960000</v>
      </c>
      <c r="L9" s="20">
        <v>76054000</v>
      </c>
    </row>
    <row r="10" spans="1:12" ht="12.75">
      <c r="A10" s="24" t="s">
        <v>25</v>
      </c>
      <c r="B10" s="18" t="s">
        <v>24</v>
      </c>
      <c r="C10" s="19">
        <v>24501000</v>
      </c>
      <c r="D10" s="19">
        <v>23946276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160927</v>
      </c>
      <c r="K10" s="19">
        <v>64156</v>
      </c>
      <c r="L10" s="20">
        <v>67556</v>
      </c>
    </row>
    <row r="11" spans="1:12" ht="12.75">
      <c r="A11" s="24" t="s">
        <v>26</v>
      </c>
      <c r="B11" s="18"/>
      <c r="C11" s="19">
        <v>4778666</v>
      </c>
      <c r="D11" s="19">
        <v>4744681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13067977</v>
      </c>
      <c r="K11" s="19">
        <v>16495578</v>
      </c>
      <c r="L11" s="20">
        <v>13945846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26666456</v>
      </c>
      <c r="K12" s="19">
        <v>27962283</v>
      </c>
      <c r="L12" s="20">
        <v>30427545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-219223399</v>
      </c>
      <c r="D14" s="19">
        <v>-264008453</v>
      </c>
      <c r="E14" s="20">
        <v>-249565581</v>
      </c>
      <c r="F14" s="21">
        <v>-273188281</v>
      </c>
      <c r="G14" s="19">
        <v>-309590779</v>
      </c>
      <c r="H14" s="20">
        <v>-309590779</v>
      </c>
      <c r="I14" s="22">
        <v>-294422026</v>
      </c>
      <c r="J14" s="23">
        <v>-347554935</v>
      </c>
      <c r="K14" s="19">
        <v>-408439811</v>
      </c>
      <c r="L14" s="20">
        <v>-382171263</v>
      </c>
    </row>
    <row r="15" spans="1:12" ht="12.75">
      <c r="A15" s="24" t="s">
        <v>30</v>
      </c>
      <c r="B15" s="18"/>
      <c r="C15" s="19">
        <v>-3389283</v>
      </c>
      <c r="D15" s="19">
        <v>-3156265</v>
      </c>
      <c r="E15" s="20">
        <v>-5722161</v>
      </c>
      <c r="F15" s="21">
        <v>-10099268</v>
      </c>
      <c r="G15" s="19">
        <v>-7625466</v>
      </c>
      <c r="H15" s="20">
        <v>-7625466</v>
      </c>
      <c r="I15" s="22">
        <v>-8231261</v>
      </c>
      <c r="J15" s="23">
        <v>-9372874</v>
      </c>
      <c r="K15" s="19">
        <v>-5589678</v>
      </c>
      <c r="L15" s="20">
        <v>-7599764</v>
      </c>
    </row>
    <row r="16" spans="1:12" ht="12.75">
      <c r="A16" s="24" t="s">
        <v>31</v>
      </c>
      <c r="B16" s="18" t="s">
        <v>24</v>
      </c>
      <c r="C16" s="19">
        <v>-956876</v>
      </c>
      <c r="D16" s="19">
        <v>-1027387</v>
      </c>
      <c r="E16" s="20">
        <v>-1427790</v>
      </c>
      <c r="F16" s="21">
        <v>-1511491</v>
      </c>
      <c r="G16" s="19">
        <v>-1536693</v>
      </c>
      <c r="H16" s="20">
        <v>-1536693</v>
      </c>
      <c r="I16" s="22">
        <v>-1249219</v>
      </c>
      <c r="J16" s="23">
        <v>-2632892</v>
      </c>
      <c r="K16" s="19">
        <v>-2228764</v>
      </c>
      <c r="L16" s="20">
        <v>-2348768</v>
      </c>
    </row>
    <row r="17" spans="1:12" ht="12.75">
      <c r="A17" s="25" t="s">
        <v>32</v>
      </c>
      <c r="B17" s="26"/>
      <c r="C17" s="27">
        <f>SUM(C6:C16)</f>
        <v>30232586</v>
      </c>
      <c r="D17" s="27">
        <f aca="true" t="shared" si="0" ref="D17:L17">SUM(D6:D16)</f>
        <v>22210433</v>
      </c>
      <c r="E17" s="28">
        <f t="shared" si="0"/>
        <v>-256715532</v>
      </c>
      <c r="F17" s="29">
        <f t="shared" si="0"/>
        <v>-284799040</v>
      </c>
      <c r="G17" s="27">
        <f t="shared" si="0"/>
        <v>-318752938</v>
      </c>
      <c r="H17" s="30">
        <f t="shared" si="0"/>
        <v>-318752938</v>
      </c>
      <c r="I17" s="29">
        <f t="shared" si="0"/>
        <v>-303902506</v>
      </c>
      <c r="J17" s="31">
        <f t="shared" si="0"/>
        <v>4468688</v>
      </c>
      <c r="K17" s="27">
        <f t="shared" si="0"/>
        <v>17483556</v>
      </c>
      <c r="L17" s="28">
        <f t="shared" si="0"/>
        <v>14753176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690468</v>
      </c>
      <c r="D21" s="19">
        <v>553156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11026441</v>
      </c>
      <c r="K21" s="39">
        <v>11235411</v>
      </c>
      <c r="L21" s="40">
        <v>10447734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157870</v>
      </c>
      <c r="D23" s="19">
        <v>33552</v>
      </c>
      <c r="E23" s="20">
        <v>-578035</v>
      </c>
      <c r="F23" s="38">
        <v>578035</v>
      </c>
      <c r="G23" s="39">
        <v>-578034</v>
      </c>
      <c r="H23" s="40">
        <v>-578034</v>
      </c>
      <c r="I23" s="22">
        <v>321902</v>
      </c>
      <c r="J23" s="41">
        <v>450269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-26998023</v>
      </c>
      <c r="D26" s="19">
        <v>-25343370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-91455407</v>
      </c>
      <c r="K26" s="19">
        <v>-62984999</v>
      </c>
      <c r="L26" s="20">
        <v>-66097000</v>
      </c>
    </row>
    <row r="27" spans="1:12" ht="12.75">
      <c r="A27" s="25" t="s">
        <v>39</v>
      </c>
      <c r="B27" s="26"/>
      <c r="C27" s="27">
        <f>SUM(C21:C26)</f>
        <v>-26149685</v>
      </c>
      <c r="D27" s="27">
        <f aca="true" t="shared" si="1" ref="D27:L27">SUM(D21:D26)</f>
        <v>-24756662</v>
      </c>
      <c r="E27" s="28">
        <f t="shared" si="1"/>
        <v>-578035</v>
      </c>
      <c r="F27" s="29">
        <f t="shared" si="1"/>
        <v>578035</v>
      </c>
      <c r="G27" s="27">
        <f t="shared" si="1"/>
        <v>-578034</v>
      </c>
      <c r="H27" s="28">
        <f t="shared" si="1"/>
        <v>-578034</v>
      </c>
      <c r="I27" s="30">
        <f t="shared" si="1"/>
        <v>321902</v>
      </c>
      <c r="J27" s="31">
        <f t="shared" si="1"/>
        <v>-79978697</v>
      </c>
      <c r="K27" s="27">
        <f t="shared" si="1"/>
        <v>-51749588</v>
      </c>
      <c r="L27" s="28">
        <f t="shared" si="1"/>
        <v>-55649266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20391551</v>
      </c>
      <c r="K31" s="19">
        <v>233293</v>
      </c>
      <c r="L31" s="20">
        <v>5445658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156359</v>
      </c>
      <c r="D33" s="19">
        <v>340237</v>
      </c>
      <c r="E33" s="20">
        <v>4731743</v>
      </c>
      <c r="F33" s="21">
        <v>-4731743</v>
      </c>
      <c r="G33" s="39">
        <v>4731743</v>
      </c>
      <c r="H33" s="40">
        <v>4731743</v>
      </c>
      <c r="I33" s="42">
        <v>-4731743</v>
      </c>
      <c r="J33" s="23">
        <v>11422257</v>
      </c>
      <c r="K33" s="19">
        <v>12185316</v>
      </c>
      <c r="L33" s="20">
        <v>12819444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-4461682</v>
      </c>
      <c r="D35" s="19">
        <v>-4188477</v>
      </c>
      <c r="E35" s="20">
        <v>-4962463</v>
      </c>
      <c r="F35" s="21">
        <v>0</v>
      </c>
      <c r="G35" s="19">
        <v>-4962460</v>
      </c>
      <c r="H35" s="20">
        <v>-4962460</v>
      </c>
      <c r="I35" s="22">
        <v>-6754834</v>
      </c>
      <c r="J35" s="23">
        <v>-13600718</v>
      </c>
      <c r="K35" s="19">
        <v>-13600718</v>
      </c>
      <c r="L35" s="20">
        <v>-13600718</v>
      </c>
    </row>
    <row r="36" spans="1:12" ht="12.75">
      <c r="A36" s="25" t="s">
        <v>45</v>
      </c>
      <c r="B36" s="26"/>
      <c r="C36" s="27">
        <f>SUM(C31:C35)</f>
        <v>-4305323</v>
      </c>
      <c r="D36" s="27">
        <f aca="true" t="shared" si="2" ref="D36:L36">SUM(D31:D35)</f>
        <v>-3848240</v>
      </c>
      <c r="E36" s="28">
        <f t="shared" si="2"/>
        <v>-230720</v>
      </c>
      <c r="F36" s="29">
        <f t="shared" si="2"/>
        <v>-4731743</v>
      </c>
      <c r="G36" s="27">
        <f t="shared" si="2"/>
        <v>-230717</v>
      </c>
      <c r="H36" s="28">
        <f t="shared" si="2"/>
        <v>-230717</v>
      </c>
      <c r="I36" s="30">
        <f t="shared" si="2"/>
        <v>-11486577</v>
      </c>
      <c r="J36" s="31">
        <f t="shared" si="2"/>
        <v>18213090</v>
      </c>
      <c r="K36" s="27">
        <f t="shared" si="2"/>
        <v>-1182109</v>
      </c>
      <c r="L36" s="28">
        <f t="shared" si="2"/>
        <v>4664384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-222422</v>
      </c>
      <c r="D38" s="33">
        <f aca="true" t="shared" si="3" ref="D38:L38">+D17+D27+D36</f>
        <v>-6394469</v>
      </c>
      <c r="E38" s="34">
        <f t="shared" si="3"/>
        <v>-257524287</v>
      </c>
      <c r="F38" s="35">
        <f t="shared" si="3"/>
        <v>-288952748</v>
      </c>
      <c r="G38" s="33">
        <f t="shared" si="3"/>
        <v>-319561689</v>
      </c>
      <c r="H38" s="34">
        <f t="shared" si="3"/>
        <v>-319561689</v>
      </c>
      <c r="I38" s="36">
        <f t="shared" si="3"/>
        <v>-315067181</v>
      </c>
      <c r="J38" s="37">
        <f t="shared" si="3"/>
        <v>-57296919</v>
      </c>
      <c r="K38" s="33">
        <f t="shared" si="3"/>
        <v>-35448141</v>
      </c>
      <c r="L38" s="34">
        <f t="shared" si="3"/>
        <v>-36231706</v>
      </c>
    </row>
    <row r="39" spans="1:12" ht="12.75">
      <c r="A39" s="24" t="s">
        <v>47</v>
      </c>
      <c r="B39" s="18" t="s">
        <v>48</v>
      </c>
      <c r="C39" s="33">
        <v>10732948</v>
      </c>
      <c r="D39" s="33">
        <v>10510526</v>
      </c>
      <c r="E39" s="34">
        <v>-118358988</v>
      </c>
      <c r="F39" s="35">
        <v>0</v>
      </c>
      <c r="G39" s="33">
        <v>-118353369</v>
      </c>
      <c r="H39" s="34">
        <v>-118353369</v>
      </c>
      <c r="I39" s="36">
        <v>-118221781</v>
      </c>
      <c r="J39" s="37">
        <v>24593302</v>
      </c>
      <c r="K39" s="33">
        <v>-16887710</v>
      </c>
      <c r="L39" s="34">
        <v>-37700827</v>
      </c>
    </row>
    <row r="40" spans="1:12" ht="12.75">
      <c r="A40" s="43" t="s">
        <v>49</v>
      </c>
      <c r="B40" s="44" t="s">
        <v>48</v>
      </c>
      <c r="C40" s="45">
        <f>+C38+C39</f>
        <v>10510526</v>
      </c>
      <c r="D40" s="45">
        <f aca="true" t="shared" si="4" ref="D40:L40">+D38+D39</f>
        <v>4116057</v>
      </c>
      <c r="E40" s="46">
        <f t="shared" si="4"/>
        <v>-375883275</v>
      </c>
      <c r="F40" s="47">
        <f t="shared" si="4"/>
        <v>-288952748</v>
      </c>
      <c r="G40" s="45">
        <f t="shared" si="4"/>
        <v>-437915058</v>
      </c>
      <c r="H40" s="46">
        <f t="shared" si="4"/>
        <v>-437915058</v>
      </c>
      <c r="I40" s="48">
        <f t="shared" si="4"/>
        <v>-433288962</v>
      </c>
      <c r="J40" s="49">
        <f t="shared" si="4"/>
        <v>-32703617</v>
      </c>
      <c r="K40" s="45">
        <f t="shared" si="4"/>
        <v>-52335851</v>
      </c>
      <c r="L40" s="46">
        <f t="shared" si="4"/>
        <v>-73932533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29764395</v>
      </c>
      <c r="D6" s="19">
        <v>25065964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109533429</v>
      </c>
      <c r="D7" s="19">
        <v>80465823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59812115</v>
      </c>
      <c r="D8" s="19">
        <v>27712019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107890749</v>
      </c>
      <c r="D9" s="19">
        <v>76615497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14556432</v>
      </c>
      <c r="D10" s="19">
        <v>42380983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3923938</v>
      </c>
      <c r="D11" s="19">
        <v>4015633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-295514717</v>
      </c>
      <c r="D14" s="19">
        <v>-209726675</v>
      </c>
      <c r="E14" s="20">
        <v>-67825128</v>
      </c>
      <c r="F14" s="21">
        <v>-275447645</v>
      </c>
      <c r="G14" s="19">
        <v>-277385191</v>
      </c>
      <c r="H14" s="20">
        <v>-277385191</v>
      </c>
      <c r="I14" s="22">
        <v>-23954580</v>
      </c>
      <c r="J14" s="23">
        <v>-272561731</v>
      </c>
      <c r="K14" s="19">
        <v>-287892612</v>
      </c>
      <c r="L14" s="20">
        <v>-308868930</v>
      </c>
    </row>
    <row r="15" spans="1:12" ht="12.75">
      <c r="A15" s="24" t="s">
        <v>30</v>
      </c>
      <c r="B15" s="18"/>
      <c r="C15" s="19">
        <v>-5719187</v>
      </c>
      <c r="D15" s="19">
        <v>-6590114</v>
      </c>
      <c r="E15" s="20">
        <v>-865659</v>
      </c>
      <c r="F15" s="21">
        <v>-1358068</v>
      </c>
      <c r="G15" s="19">
        <v>-1358068</v>
      </c>
      <c r="H15" s="20">
        <v>-1358068</v>
      </c>
      <c r="I15" s="22">
        <v>-441783</v>
      </c>
      <c r="J15" s="23">
        <v>-1417718</v>
      </c>
      <c r="K15" s="19">
        <v>-1393585</v>
      </c>
      <c r="L15" s="20">
        <v>-1416418</v>
      </c>
    </row>
    <row r="16" spans="1:12" ht="12.75">
      <c r="A16" s="24" t="s">
        <v>31</v>
      </c>
      <c r="B16" s="18" t="s">
        <v>24</v>
      </c>
      <c r="C16" s="19">
        <v>-34879</v>
      </c>
      <c r="D16" s="19">
        <v>-98140</v>
      </c>
      <c r="E16" s="20">
        <v>-270982</v>
      </c>
      <c r="F16" s="21">
        <v>-984000</v>
      </c>
      <c r="G16" s="19">
        <v>-984000</v>
      </c>
      <c r="H16" s="20">
        <v>-984000</v>
      </c>
      <c r="I16" s="22">
        <v>0</v>
      </c>
      <c r="J16" s="23">
        <v>-650000</v>
      </c>
      <c r="K16" s="19">
        <v>-670000</v>
      </c>
      <c r="L16" s="20">
        <v>-690000</v>
      </c>
    </row>
    <row r="17" spans="1:12" ht="12.75">
      <c r="A17" s="25" t="s">
        <v>32</v>
      </c>
      <c r="B17" s="26"/>
      <c r="C17" s="27">
        <f>SUM(C6:C16)</f>
        <v>24212275</v>
      </c>
      <c r="D17" s="27">
        <f aca="true" t="shared" si="0" ref="D17:L17">SUM(D6:D16)</f>
        <v>39840990</v>
      </c>
      <c r="E17" s="28">
        <f t="shared" si="0"/>
        <v>-68961769</v>
      </c>
      <c r="F17" s="29">
        <f t="shared" si="0"/>
        <v>-277789713</v>
      </c>
      <c r="G17" s="27">
        <f t="shared" si="0"/>
        <v>-279727259</v>
      </c>
      <c r="H17" s="30">
        <f t="shared" si="0"/>
        <v>-279727259</v>
      </c>
      <c r="I17" s="29">
        <f t="shared" si="0"/>
        <v>-24396363</v>
      </c>
      <c r="J17" s="31">
        <f t="shared" si="0"/>
        <v>-274629449</v>
      </c>
      <c r="K17" s="27">
        <f t="shared" si="0"/>
        <v>-289956197</v>
      </c>
      <c r="L17" s="28">
        <f t="shared" si="0"/>
        <v>-310975348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141585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-112358</v>
      </c>
      <c r="D23" s="19">
        <v>-470397</v>
      </c>
      <c r="E23" s="20">
        <v>22821410</v>
      </c>
      <c r="F23" s="38">
        <v>-24669246</v>
      </c>
      <c r="G23" s="39">
        <v>0</v>
      </c>
      <c r="H23" s="40">
        <v>0</v>
      </c>
      <c r="I23" s="22">
        <v>1847280</v>
      </c>
      <c r="J23" s="41">
        <v>1847812</v>
      </c>
      <c r="K23" s="39">
        <v>24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-18486676</v>
      </c>
      <c r="D26" s="19">
        <v>-51961564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-18599034</v>
      </c>
      <c r="D27" s="27">
        <f aca="true" t="shared" si="1" ref="D27:L27">SUM(D21:D26)</f>
        <v>-52290376</v>
      </c>
      <c r="E27" s="28">
        <f t="shared" si="1"/>
        <v>22821410</v>
      </c>
      <c r="F27" s="29">
        <f t="shared" si="1"/>
        <v>-24669246</v>
      </c>
      <c r="G27" s="27">
        <f t="shared" si="1"/>
        <v>0</v>
      </c>
      <c r="H27" s="28">
        <f t="shared" si="1"/>
        <v>0</v>
      </c>
      <c r="I27" s="30">
        <f t="shared" si="1"/>
        <v>1847280</v>
      </c>
      <c r="J27" s="31">
        <f t="shared" si="1"/>
        <v>1847812</v>
      </c>
      <c r="K27" s="27">
        <f t="shared" si="1"/>
        <v>24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2802473</v>
      </c>
      <c r="D32" s="19">
        <v>6879018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1510104</v>
      </c>
      <c r="F33" s="21">
        <v>-217207</v>
      </c>
      <c r="G33" s="39">
        <v>0</v>
      </c>
      <c r="H33" s="40">
        <v>0</v>
      </c>
      <c r="I33" s="42">
        <v>-1244094</v>
      </c>
      <c r="J33" s="23">
        <v>-1292837</v>
      </c>
      <c r="K33" s="19">
        <v>-60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-4002908</v>
      </c>
      <c r="D35" s="19">
        <v>-4360724</v>
      </c>
      <c r="E35" s="20">
        <v>1164269</v>
      </c>
      <c r="F35" s="21">
        <v>-2985593</v>
      </c>
      <c r="G35" s="19">
        <v>-2985593</v>
      </c>
      <c r="H35" s="20">
        <v>-2985593</v>
      </c>
      <c r="I35" s="22">
        <v>0</v>
      </c>
      <c r="J35" s="23">
        <v>-312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-1200435</v>
      </c>
      <c r="D36" s="27">
        <f aca="true" t="shared" si="2" ref="D36:L36">SUM(D31:D35)</f>
        <v>2518294</v>
      </c>
      <c r="E36" s="28">
        <f t="shared" si="2"/>
        <v>2674373</v>
      </c>
      <c r="F36" s="29">
        <f t="shared" si="2"/>
        <v>-3202800</v>
      </c>
      <c r="G36" s="27">
        <f t="shared" si="2"/>
        <v>-2985593</v>
      </c>
      <c r="H36" s="28">
        <f t="shared" si="2"/>
        <v>-2985593</v>
      </c>
      <c r="I36" s="30">
        <f t="shared" si="2"/>
        <v>-1244094</v>
      </c>
      <c r="J36" s="31">
        <f t="shared" si="2"/>
        <v>-1293149</v>
      </c>
      <c r="K36" s="27">
        <f t="shared" si="2"/>
        <v>-60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4412806</v>
      </c>
      <c r="D38" s="33">
        <f aca="true" t="shared" si="3" ref="D38:L38">+D17+D27+D36</f>
        <v>-9931092</v>
      </c>
      <c r="E38" s="34">
        <f t="shared" si="3"/>
        <v>-43465986</v>
      </c>
      <c r="F38" s="35">
        <f t="shared" si="3"/>
        <v>-305661759</v>
      </c>
      <c r="G38" s="33">
        <f t="shared" si="3"/>
        <v>-282712852</v>
      </c>
      <c r="H38" s="34">
        <f t="shared" si="3"/>
        <v>-282712852</v>
      </c>
      <c r="I38" s="36">
        <f t="shared" si="3"/>
        <v>-23793177</v>
      </c>
      <c r="J38" s="37">
        <f t="shared" si="3"/>
        <v>-274074786</v>
      </c>
      <c r="K38" s="33">
        <f t="shared" si="3"/>
        <v>-289956233</v>
      </c>
      <c r="L38" s="34">
        <f t="shared" si="3"/>
        <v>-310975348</v>
      </c>
    </row>
    <row r="39" spans="1:12" ht="12.75">
      <c r="A39" s="24" t="s">
        <v>47</v>
      </c>
      <c r="B39" s="18" t="s">
        <v>48</v>
      </c>
      <c r="C39" s="33">
        <v>12155775</v>
      </c>
      <c r="D39" s="33">
        <v>16568581</v>
      </c>
      <c r="E39" s="34">
        <v>4036223</v>
      </c>
      <c r="F39" s="35">
        <v>17529199</v>
      </c>
      <c r="G39" s="33">
        <v>17529199</v>
      </c>
      <c r="H39" s="34">
        <v>17529199</v>
      </c>
      <c r="I39" s="36">
        <v>-8829681</v>
      </c>
      <c r="J39" s="37">
        <v>300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16568581</v>
      </c>
      <c r="D40" s="45">
        <f aca="true" t="shared" si="4" ref="D40:L40">+D38+D39</f>
        <v>6637489</v>
      </c>
      <c r="E40" s="46">
        <f t="shared" si="4"/>
        <v>-39429763</v>
      </c>
      <c r="F40" s="47">
        <f t="shared" si="4"/>
        <v>-288132560</v>
      </c>
      <c r="G40" s="45">
        <f t="shared" si="4"/>
        <v>-265183653</v>
      </c>
      <c r="H40" s="46">
        <f t="shared" si="4"/>
        <v>-265183653</v>
      </c>
      <c r="I40" s="48">
        <f t="shared" si="4"/>
        <v>-32622858</v>
      </c>
      <c r="J40" s="49">
        <f t="shared" si="4"/>
        <v>-274074486</v>
      </c>
      <c r="K40" s="45">
        <f t="shared" si="4"/>
        <v>-289956233</v>
      </c>
      <c r="L40" s="46">
        <f t="shared" si="4"/>
        <v>-310975348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30302472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46323972</v>
      </c>
      <c r="D8" s="19">
        <v>35789712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28081374</v>
      </c>
      <c r="E9" s="20">
        <v>0</v>
      </c>
      <c r="F9" s="21">
        <v>0</v>
      </c>
      <c r="G9" s="19">
        <v>2881212</v>
      </c>
      <c r="H9" s="20">
        <v>2881212</v>
      </c>
      <c r="I9" s="22">
        <v>0</v>
      </c>
      <c r="J9" s="23">
        <v>24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882942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631914</v>
      </c>
      <c r="D11" s="19">
        <v>481740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-76773507</v>
      </c>
      <c r="D14" s="19">
        <v>-66761744</v>
      </c>
      <c r="E14" s="20">
        <v>-75009606</v>
      </c>
      <c r="F14" s="21">
        <v>-79296697</v>
      </c>
      <c r="G14" s="19">
        <v>-103209111</v>
      </c>
      <c r="H14" s="20">
        <v>-103209111</v>
      </c>
      <c r="I14" s="22">
        <v>-15380038</v>
      </c>
      <c r="J14" s="23">
        <v>-95313130</v>
      </c>
      <c r="K14" s="19">
        <v>-101109788</v>
      </c>
      <c r="L14" s="20">
        <v>-102705781</v>
      </c>
    </row>
    <row r="15" spans="1:12" ht="12.75">
      <c r="A15" s="24" t="s">
        <v>30</v>
      </c>
      <c r="B15" s="18"/>
      <c r="C15" s="19">
        <v>-13723</v>
      </c>
      <c r="D15" s="19">
        <v>-11438</v>
      </c>
      <c r="E15" s="20">
        <v>11099</v>
      </c>
      <c r="F15" s="21">
        <v>-1</v>
      </c>
      <c r="G15" s="19">
        <v>-1</v>
      </c>
      <c r="H15" s="20">
        <v>-1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-136894</v>
      </c>
      <c r="F16" s="21">
        <v>-590000</v>
      </c>
      <c r="G16" s="19">
        <v>-1353345</v>
      </c>
      <c r="H16" s="20">
        <v>-1353345</v>
      </c>
      <c r="I16" s="22">
        <v>-26000</v>
      </c>
      <c r="J16" s="23">
        <v>-659000</v>
      </c>
      <c r="K16" s="19">
        <v>-230000</v>
      </c>
      <c r="L16" s="20">
        <v>-230000</v>
      </c>
    </row>
    <row r="17" spans="1:12" ht="12.75">
      <c r="A17" s="25" t="s">
        <v>32</v>
      </c>
      <c r="B17" s="26"/>
      <c r="C17" s="27">
        <f>SUM(C6:C16)</f>
        <v>471128</v>
      </c>
      <c r="D17" s="27">
        <f aca="true" t="shared" si="0" ref="D17:L17">SUM(D6:D16)</f>
        <v>-1537414</v>
      </c>
      <c r="E17" s="28">
        <f t="shared" si="0"/>
        <v>-75135401</v>
      </c>
      <c r="F17" s="29">
        <f t="shared" si="0"/>
        <v>-79886698</v>
      </c>
      <c r="G17" s="27">
        <f t="shared" si="0"/>
        <v>-101681245</v>
      </c>
      <c r="H17" s="30">
        <f t="shared" si="0"/>
        <v>-101681245</v>
      </c>
      <c r="I17" s="29">
        <f t="shared" si="0"/>
        <v>-15406038</v>
      </c>
      <c r="J17" s="31">
        <f t="shared" si="0"/>
        <v>-95972106</v>
      </c>
      <c r="K17" s="27">
        <f t="shared" si="0"/>
        <v>-101339788</v>
      </c>
      <c r="L17" s="28">
        <f t="shared" si="0"/>
        <v>-102935781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249861</v>
      </c>
      <c r="F23" s="38">
        <v>-249861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-539000</v>
      </c>
      <c r="D26" s="19">
        <v>-1063661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-539000</v>
      </c>
      <c r="D27" s="27">
        <f aca="true" t="shared" si="1" ref="D27:L27">SUM(D21:D26)</f>
        <v>-1063661</v>
      </c>
      <c r="E27" s="28">
        <f t="shared" si="1"/>
        <v>249861</v>
      </c>
      <c r="F27" s="29">
        <f t="shared" si="1"/>
        <v>-249861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12</v>
      </c>
      <c r="K33" s="19">
        <v>-12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-900641</v>
      </c>
      <c r="D35" s="19">
        <v>-499867</v>
      </c>
      <c r="E35" s="20">
        <v>0</v>
      </c>
      <c r="F35" s="21">
        <v>-39001</v>
      </c>
      <c r="G35" s="19">
        <v>-39001</v>
      </c>
      <c r="H35" s="20">
        <v>-39001</v>
      </c>
      <c r="I35" s="22">
        <v>0</v>
      </c>
      <c r="J35" s="23">
        <v>-36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-900641</v>
      </c>
      <c r="D36" s="27">
        <f aca="true" t="shared" si="2" ref="D36:L36">SUM(D31:D35)</f>
        <v>-499867</v>
      </c>
      <c r="E36" s="28">
        <f t="shared" si="2"/>
        <v>0</v>
      </c>
      <c r="F36" s="29">
        <f t="shared" si="2"/>
        <v>-39001</v>
      </c>
      <c r="G36" s="27">
        <f t="shared" si="2"/>
        <v>-39001</v>
      </c>
      <c r="H36" s="28">
        <f t="shared" si="2"/>
        <v>-39001</v>
      </c>
      <c r="I36" s="30">
        <f t="shared" si="2"/>
        <v>0</v>
      </c>
      <c r="J36" s="31">
        <f t="shared" si="2"/>
        <v>-24</v>
      </c>
      <c r="K36" s="27">
        <f t="shared" si="2"/>
        <v>-12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-968513</v>
      </c>
      <c r="D38" s="33">
        <f aca="true" t="shared" si="3" ref="D38:L38">+D17+D27+D36</f>
        <v>-3100942</v>
      </c>
      <c r="E38" s="34">
        <f t="shared" si="3"/>
        <v>-74885540</v>
      </c>
      <c r="F38" s="35">
        <f t="shared" si="3"/>
        <v>-80175560</v>
      </c>
      <c r="G38" s="33">
        <f t="shared" si="3"/>
        <v>-101720246</v>
      </c>
      <c r="H38" s="34">
        <f t="shared" si="3"/>
        <v>-101720246</v>
      </c>
      <c r="I38" s="36">
        <f t="shared" si="3"/>
        <v>-15406038</v>
      </c>
      <c r="J38" s="37">
        <f t="shared" si="3"/>
        <v>-95972130</v>
      </c>
      <c r="K38" s="33">
        <f t="shared" si="3"/>
        <v>-101339800</v>
      </c>
      <c r="L38" s="34">
        <f t="shared" si="3"/>
        <v>-102935781</v>
      </c>
    </row>
    <row r="39" spans="1:12" ht="12.75">
      <c r="A39" s="24" t="s">
        <v>47</v>
      </c>
      <c r="B39" s="18" t="s">
        <v>48</v>
      </c>
      <c r="C39" s="33">
        <v>7057956</v>
      </c>
      <c r="D39" s="33">
        <v>6089443</v>
      </c>
      <c r="E39" s="34">
        <v>5119825</v>
      </c>
      <c r="F39" s="35">
        <v>76817186</v>
      </c>
      <c r="G39" s="33">
        <v>76817186</v>
      </c>
      <c r="H39" s="34">
        <v>76817186</v>
      </c>
      <c r="I39" s="36">
        <v>16756</v>
      </c>
      <c r="J39" s="37">
        <v>348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6089443</v>
      </c>
      <c r="D40" s="45">
        <f aca="true" t="shared" si="4" ref="D40:L40">+D38+D39</f>
        <v>2988501</v>
      </c>
      <c r="E40" s="46">
        <f t="shared" si="4"/>
        <v>-69765715</v>
      </c>
      <c r="F40" s="47">
        <f t="shared" si="4"/>
        <v>-3358374</v>
      </c>
      <c r="G40" s="45">
        <f t="shared" si="4"/>
        <v>-24903060</v>
      </c>
      <c r="H40" s="46">
        <f t="shared" si="4"/>
        <v>-24903060</v>
      </c>
      <c r="I40" s="48">
        <f t="shared" si="4"/>
        <v>-15389282</v>
      </c>
      <c r="J40" s="49">
        <f t="shared" si="4"/>
        <v>-95971782</v>
      </c>
      <c r="K40" s="45">
        <f t="shared" si="4"/>
        <v>-101339800</v>
      </c>
      <c r="L40" s="46">
        <f t="shared" si="4"/>
        <v>-102935781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32004467</v>
      </c>
      <c r="D6" s="19">
        <v>32839893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46908626</v>
      </c>
      <c r="K6" s="19">
        <v>49441692</v>
      </c>
      <c r="L6" s="20">
        <v>52111543</v>
      </c>
    </row>
    <row r="7" spans="1:12" ht="12.75">
      <c r="A7" s="24" t="s">
        <v>21</v>
      </c>
      <c r="B7" s="18"/>
      <c r="C7" s="19">
        <v>92800769</v>
      </c>
      <c r="D7" s="19">
        <v>105195474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13761976</v>
      </c>
      <c r="D8" s="19">
        <v>15935359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154476840</v>
      </c>
      <c r="K8" s="19">
        <v>158988352</v>
      </c>
      <c r="L8" s="20">
        <v>167580945</v>
      </c>
    </row>
    <row r="9" spans="1:12" ht="12.75">
      <c r="A9" s="24" t="s">
        <v>23</v>
      </c>
      <c r="B9" s="18" t="s">
        <v>24</v>
      </c>
      <c r="C9" s="19">
        <v>71789208</v>
      </c>
      <c r="D9" s="19">
        <v>80208923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42245398</v>
      </c>
      <c r="D10" s="19">
        <v>27575163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4028685</v>
      </c>
      <c r="D11" s="19">
        <v>3824408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-256013852</v>
      </c>
      <c r="D14" s="19">
        <v>-214218596</v>
      </c>
      <c r="E14" s="20">
        <v>-217004737</v>
      </c>
      <c r="F14" s="21">
        <v>-226506700</v>
      </c>
      <c r="G14" s="19">
        <v>-206169915</v>
      </c>
      <c r="H14" s="20">
        <v>-206169915</v>
      </c>
      <c r="I14" s="22">
        <v>-239926336</v>
      </c>
      <c r="J14" s="23">
        <v>-272625230</v>
      </c>
      <c r="K14" s="19">
        <v>-264809065</v>
      </c>
      <c r="L14" s="20">
        <v>-278755326</v>
      </c>
    </row>
    <row r="15" spans="1:12" ht="12.75">
      <c r="A15" s="24" t="s">
        <v>30</v>
      </c>
      <c r="B15" s="18"/>
      <c r="C15" s="19">
        <v>-5278468</v>
      </c>
      <c r="D15" s="19">
        <v>-2667797</v>
      </c>
      <c r="E15" s="20">
        <v>-8073767</v>
      </c>
      <c r="F15" s="21">
        <v>-8289000</v>
      </c>
      <c r="G15" s="19">
        <v>-8806879</v>
      </c>
      <c r="H15" s="20">
        <v>-8806879</v>
      </c>
      <c r="I15" s="22">
        <v>-8158870</v>
      </c>
      <c r="J15" s="23">
        <v>-8449015</v>
      </c>
      <c r="K15" s="19">
        <v>-8768124</v>
      </c>
      <c r="L15" s="20">
        <v>-9140774</v>
      </c>
    </row>
    <row r="16" spans="1:12" ht="12.75">
      <c r="A16" s="24" t="s">
        <v>31</v>
      </c>
      <c r="B16" s="18" t="s">
        <v>24</v>
      </c>
      <c r="C16" s="19">
        <v>0</v>
      </c>
      <c r="D16" s="19">
        <v>-817005</v>
      </c>
      <c r="E16" s="20">
        <v>-1787865</v>
      </c>
      <c r="F16" s="21">
        <v>-823800</v>
      </c>
      <c r="G16" s="19">
        <v>-1340616</v>
      </c>
      <c r="H16" s="20">
        <v>-1340616</v>
      </c>
      <c r="I16" s="22">
        <v>-1131688</v>
      </c>
      <c r="J16" s="23">
        <v>-4120525</v>
      </c>
      <c r="K16" s="19">
        <v>-4962173</v>
      </c>
      <c r="L16" s="20">
        <v>-3973222</v>
      </c>
    </row>
    <row r="17" spans="1:12" ht="12.75">
      <c r="A17" s="25" t="s">
        <v>32</v>
      </c>
      <c r="B17" s="26"/>
      <c r="C17" s="27">
        <f>SUM(C6:C16)</f>
        <v>-4661817</v>
      </c>
      <c r="D17" s="27">
        <f aca="true" t="shared" si="0" ref="D17:L17">SUM(D6:D16)</f>
        <v>47875822</v>
      </c>
      <c r="E17" s="28">
        <f t="shared" si="0"/>
        <v>-226866369</v>
      </c>
      <c r="F17" s="29">
        <f t="shared" si="0"/>
        <v>-235619500</v>
      </c>
      <c r="G17" s="27">
        <f t="shared" si="0"/>
        <v>-216317410</v>
      </c>
      <c r="H17" s="30">
        <f t="shared" si="0"/>
        <v>-216317410</v>
      </c>
      <c r="I17" s="29">
        <f t="shared" si="0"/>
        <v>-249216894</v>
      </c>
      <c r="J17" s="31">
        <f t="shared" si="0"/>
        <v>-83809304</v>
      </c>
      <c r="K17" s="27">
        <f t="shared" si="0"/>
        <v>-70109318</v>
      </c>
      <c r="L17" s="28">
        <f t="shared" si="0"/>
        <v>-72176834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412779</v>
      </c>
      <c r="D21" s="19">
        <v>640725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-27756021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412779</v>
      </c>
      <c r="D27" s="27">
        <f aca="true" t="shared" si="1" ref="D27:L27">SUM(D21:D26)</f>
        <v>-27115296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4000000</v>
      </c>
      <c r="D32" s="19">
        <v>1414116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112965</v>
      </c>
      <c r="D33" s="19">
        <v>150298</v>
      </c>
      <c r="E33" s="20">
        <v>2153712</v>
      </c>
      <c r="F33" s="21">
        <v>-272897</v>
      </c>
      <c r="G33" s="39">
        <v>272894</v>
      </c>
      <c r="H33" s="40">
        <v>272894</v>
      </c>
      <c r="I33" s="42">
        <v>-17899</v>
      </c>
      <c r="J33" s="23">
        <v>-54730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-3934666</v>
      </c>
      <c r="D35" s="19">
        <v>-2514280</v>
      </c>
      <c r="E35" s="20">
        <v>-947917</v>
      </c>
      <c r="F35" s="21">
        <v>-947916</v>
      </c>
      <c r="G35" s="19">
        <v>-947916</v>
      </c>
      <c r="H35" s="20">
        <v>-947916</v>
      </c>
      <c r="I35" s="22">
        <v>-1707435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178299</v>
      </c>
      <c r="D36" s="27">
        <f aca="true" t="shared" si="2" ref="D36:L36">SUM(D31:D35)</f>
        <v>-949866</v>
      </c>
      <c r="E36" s="28">
        <f t="shared" si="2"/>
        <v>1205795</v>
      </c>
      <c r="F36" s="29">
        <f t="shared" si="2"/>
        <v>-1220813</v>
      </c>
      <c r="G36" s="27">
        <f t="shared" si="2"/>
        <v>-675022</v>
      </c>
      <c r="H36" s="28">
        <f t="shared" si="2"/>
        <v>-675022</v>
      </c>
      <c r="I36" s="30">
        <f t="shared" si="2"/>
        <v>-1725334</v>
      </c>
      <c r="J36" s="31">
        <f t="shared" si="2"/>
        <v>-54730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-4070739</v>
      </c>
      <c r="D38" s="33">
        <f aca="true" t="shared" si="3" ref="D38:L38">+D17+D27+D36</f>
        <v>19810660</v>
      </c>
      <c r="E38" s="34">
        <f t="shared" si="3"/>
        <v>-225660574</v>
      </c>
      <c r="F38" s="35">
        <f t="shared" si="3"/>
        <v>-236840313</v>
      </c>
      <c r="G38" s="33">
        <f t="shared" si="3"/>
        <v>-216992432</v>
      </c>
      <c r="H38" s="34">
        <f t="shared" si="3"/>
        <v>-216992432</v>
      </c>
      <c r="I38" s="36">
        <f t="shared" si="3"/>
        <v>-250942228</v>
      </c>
      <c r="J38" s="37">
        <f t="shared" si="3"/>
        <v>-83864034</v>
      </c>
      <c r="K38" s="33">
        <f t="shared" si="3"/>
        <v>-70109318</v>
      </c>
      <c r="L38" s="34">
        <f t="shared" si="3"/>
        <v>-72176834</v>
      </c>
    </row>
    <row r="39" spans="1:12" ht="12.75">
      <c r="A39" s="24" t="s">
        <v>47</v>
      </c>
      <c r="B39" s="18" t="s">
        <v>48</v>
      </c>
      <c r="C39" s="33">
        <v>6560971</v>
      </c>
      <c r="D39" s="33">
        <v>2490231</v>
      </c>
      <c r="E39" s="34">
        <v>22216009</v>
      </c>
      <c r="F39" s="35">
        <v>22209684</v>
      </c>
      <c r="G39" s="33">
        <v>22221122</v>
      </c>
      <c r="H39" s="34">
        <v>22221122</v>
      </c>
      <c r="I39" s="36">
        <v>18494417</v>
      </c>
      <c r="J39" s="37">
        <v>30830085</v>
      </c>
      <c r="K39" s="33">
        <v>15795266</v>
      </c>
      <c r="L39" s="34">
        <v>-5283120</v>
      </c>
    </row>
    <row r="40" spans="1:12" ht="12.75">
      <c r="A40" s="43" t="s">
        <v>49</v>
      </c>
      <c r="B40" s="44" t="s">
        <v>48</v>
      </c>
      <c r="C40" s="45">
        <f>+C38+C39</f>
        <v>2490232</v>
      </c>
      <c r="D40" s="45">
        <f aca="true" t="shared" si="4" ref="D40:L40">+D38+D39</f>
        <v>22300891</v>
      </c>
      <c r="E40" s="46">
        <f t="shared" si="4"/>
        <v>-203444565</v>
      </c>
      <c r="F40" s="47">
        <f t="shared" si="4"/>
        <v>-214630629</v>
      </c>
      <c r="G40" s="45">
        <f t="shared" si="4"/>
        <v>-194771310</v>
      </c>
      <c r="H40" s="46">
        <f t="shared" si="4"/>
        <v>-194771310</v>
      </c>
      <c r="I40" s="48">
        <f t="shared" si="4"/>
        <v>-232447811</v>
      </c>
      <c r="J40" s="49">
        <f t="shared" si="4"/>
        <v>-53033949</v>
      </c>
      <c r="K40" s="45">
        <f t="shared" si="4"/>
        <v>-54314052</v>
      </c>
      <c r="L40" s="46">
        <f t="shared" si="4"/>
        <v>-77459954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50395052</v>
      </c>
      <c r="D6" s="19">
        <v>55008878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69530638</v>
      </c>
      <c r="K6" s="19">
        <v>73286410</v>
      </c>
      <c r="L6" s="20">
        <v>77243040</v>
      </c>
    </row>
    <row r="7" spans="1:12" ht="12.75">
      <c r="A7" s="24" t="s">
        <v>21</v>
      </c>
      <c r="B7" s="18"/>
      <c r="C7" s="19">
        <v>139640956</v>
      </c>
      <c r="D7" s="19">
        <v>145086884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9760272</v>
      </c>
      <c r="D8" s="19">
        <v>12093790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162235227</v>
      </c>
      <c r="K8" s="19">
        <v>172367219</v>
      </c>
      <c r="L8" s="20">
        <v>182812839</v>
      </c>
    </row>
    <row r="9" spans="1:12" ht="12.75">
      <c r="A9" s="24" t="s">
        <v>23</v>
      </c>
      <c r="B9" s="18" t="s">
        <v>24</v>
      </c>
      <c r="C9" s="19">
        <v>42408857</v>
      </c>
      <c r="D9" s="19">
        <v>42556379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19659572</v>
      </c>
      <c r="D10" s="19">
        <v>11566127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4296966</v>
      </c>
      <c r="D11" s="19">
        <v>5838980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4360320</v>
      </c>
      <c r="K11" s="19">
        <v>4665600</v>
      </c>
      <c r="L11" s="20">
        <v>4992000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-210718758</v>
      </c>
      <c r="D14" s="19">
        <v>-221579670</v>
      </c>
      <c r="E14" s="20">
        <v>-236242958</v>
      </c>
      <c r="F14" s="21">
        <v>-280517973</v>
      </c>
      <c r="G14" s="19">
        <v>-277544068</v>
      </c>
      <c r="H14" s="20">
        <v>-277544068</v>
      </c>
      <c r="I14" s="22">
        <v>-258846768</v>
      </c>
      <c r="J14" s="23">
        <v>-311742812</v>
      </c>
      <c r="K14" s="19">
        <v>-321817000</v>
      </c>
      <c r="L14" s="20">
        <v>-342202000</v>
      </c>
    </row>
    <row r="15" spans="1:12" ht="12.75">
      <c r="A15" s="24" t="s">
        <v>30</v>
      </c>
      <c r="B15" s="18"/>
      <c r="C15" s="19">
        <v>-5798289</v>
      </c>
      <c r="D15" s="19">
        <v>-6011840</v>
      </c>
      <c r="E15" s="20">
        <v>-12834747</v>
      </c>
      <c r="F15" s="21">
        <v>-14013694</v>
      </c>
      <c r="G15" s="19">
        <v>-13044990</v>
      </c>
      <c r="H15" s="20">
        <v>-13044990</v>
      </c>
      <c r="I15" s="22">
        <v>-13372356</v>
      </c>
      <c r="J15" s="23">
        <v>-13967895</v>
      </c>
      <c r="K15" s="19">
        <v>-14723000</v>
      </c>
      <c r="L15" s="20">
        <v>-15517000</v>
      </c>
    </row>
    <row r="16" spans="1:12" ht="12.75">
      <c r="A16" s="24" t="s">
        <v>31</v>
      </c>
      <c r="B16" s="18" t="s">
        <v>24</v>
      </c>
      <c r="C16" s="19">
        <v>-3214250</v>
      </c>
      <c r="D16" s="19">
        <v>-3550890</v>
      </c>
      <c r="E16" s="20">
        <v>-4147106</v>
      </c>
      <c r="F16" s="21">
        <v>-5280520</v>
      </c>
      <c r="G16" s="19">
        <v>-5280520</v>
      </c>
      <c r="H16" s="20">
        <v>-5280520</v>
      </c>
      <c r="I16" s="22">
        <v>-5325700</v>
      </c>
      <c r="J16" s="23">
        <v>-6028300</v>
      </c>
      <c r="K16" s="19">
        <v>-5953000</v>
      </c>
      <c r="L16" s="20">
        <v>-6275000</v>
      </c>
    </row>
    <row r="17" spans="1:12" ht="12.75">
      <c r="A17" s="25" t="s">
        <v>32</v>
      </c>
      <c r="B17" s="26"/>
      <c r="C17" s="27">
        <f>SUM(C6:C16)</f>
        <v>46430378</v>
      </c>
      <c r="D17" s="27">
        <f aca="true" t="shared" si="0" ref="D17:L17">SUM(D6:D16)</f>
        <v>41008638</v>
      </c>
      <c r="E17" s="28">
        <f t="shared" si="0"/>
        <v>-253224811</v>
      </c>
      <c r="F17" s="29">
        <f t="shared" si="0"/>
        <v>-299812187</v>
      </c>
      <c r="G17" s="27">
        <f t="shared" si="0"/>
        <v>-295869578</v>
      </c>
      <c r="H17" s="30">
        <f t="shared" si="0"/>
        <v>-295869578</v>
      </c>
      <c r="I17" s="29">
        <f t="shared" si="0"/>
        <v>-277544824</v>
      </c>
      <c r="J17" s="31">
        <f t="shared" si="0"/>
        <v>-95612822</v>
      </c>
      <c r="K17" s="27">
        <f t="shared" si="0"/>
        <v>-92173771</v>
      </c>
      <c r="L17" s="28">
        <f t="shared" si="0"/>
        <v>-98946121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105263</v>
      </c>
      <c r="D21" s="19">
        <v>471929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-1608558</v>
      </c>
      <c r="F23" s="38">
        <v>1608558</v>
      </c>
      <c r="G23" s="39">
        <v>-1608558</v>
      </c>
      <c r="H23" s="40">
        <v>-1608558</v>
      </c>
      <c r="I23" s="22">
        <v>990074</v>
      </c>
      <c r="J23" s="41">
        <v>827493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-31681207</v>
      </c>
      <c r="D26" s="19">
        <v>-27943188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-31575944</v>
      </c>
      <c r="D27" s="27">
        <f aca="true" t="shared" si="1" ref="D27:L27">SUM(D21:D26)</f>
        <v>-27471259</v>
      </c>
      <c r="E27" s="28">
        <f t="shared" si="1"/>
        <v>-1608558</v>
      </c>
      <c r="F27" s="29">
        <f t="shared" si="1"/>
        <v>1608558</v>
      </c>
      <c r="G27" s="27">
        <f t="shared" si="1"/>
        <v>-1608558</v>
      </c>
      <c r="H27" s="28">
        <f t="shared" si="1"/>
        <v>-1608558</v>
      </c>
      <c r="I27" s="30">
        <f t="shared" si="1"/>
        <v>990074</v>
      </c>
      <c r="J27" s="31">
        <f t="shared" si="1"/>
        <v>827493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6130000</v>
      </c>
      <c r="D32" s="19">
        <v>6750000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276434</v>
      </c>
      <c r="D33" s="19">
        <v>131871</v>
      </c>
      <c r="E33" s="20">
        <v>4965327</v>
      </c>
      <c r="F33" s="21">
        <v>-4965327</v>
      </c>
      <c r="G33" s="39">
        <v>4965323</v>
      </c>
      <c r="H33" s="40">
        <v>4965323</v>
      </c>
      <c r="I33" s="42">
        <v>-297576</v>
      </c>
      <c r="J33" s="23">
        <v>1290209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-3945373</v>
      </c>
      <c r="D35" s="19">
        <v>-3998280</v>
      </c>
      <c r="E35" s="20">
        <v>0</v>
      </c>
      <c r="F35" s="21">
        <v>0</v>
      </c>
      <c r="G35" s="19">
        <v>0</v>
      </c>
      <c r="H35" s="20">
        <v>0</v>
      </c>
      <c r="I35" s="22">
        <v>-5145107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2461061</v>
      </c>
      <c r="D36" s="27">
        <f aca="true" t="shared" si="2" ref="D36:L36">SUM(D31:D35)</f>
        <v>2883591</v>
      </c>
      <c r="E36" s="28">
        <f t="shared" si="2"/>
        <v>4965327</v>
      </c>
      <c r="F36" s="29">
        <f t="shared" si="2"/>
        <v>-4965327</v>
      </c>
      <c r="G36" s="27">
        <f t="shared" si="2"/>
        <v>4965323</v>
      </c>
      <c r="H36" s="28">
        <f t="shared" si="2"/>
        <v>4965323</v>
      </c>
      <c r="I36" s="30">
        <f t="shared" si="2"/>
        <v>-5442683</v>
      </c>
      <c r="J36" s="31">
        <f t="shared" si="2"/>
        <v>1290209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17315495</v>
      </c>
      <c r="D38" s="33">
        <f aca="true" t="shared" si="3" ref="D38:L38">+D17+D27+D36</f>
        <v>16420970</v>
      </c>
      <c r="E38" s="34">
        <f t="shared" si="3"/>
        <v>-249868042</v>
      </c>
      <c r="F38" s="35">
        <f t="shared" si="3"/>
        <v>-303168956</v>
      </c>
      <c r="G38" s="33">
        <f t="shared" si="3"/>
        <v>-292512813</v>
      </c>
      <c r="H38" s="34">
        <f t="shared" si="3"/>
        <v>-292512813</v>
      </c>
      <c r="I38" s="36">
        <f t="shared" si="3"/>
        <v>-281997433</v>
      </c>
      <c r="J38" s="37">
        <f t="shared" si="3"/>
        <v>-93495120</v>
      </c>
      <c r="K38" s="33">
        <f t="shared" si="3"/>
        <v>-92173771</v>
      </c>
      <c r="L38" s="34">
        <f t="shared" si="3"/>
        <v>-98946121</v>
      </c>
    </row>
    <row r="39" spans="1:12" ht="12.75">
      <c r="A39" s="24" t="s">
        <v>47</v>
      </c>
      <c r="B39" s="18" t="s">
        <v>48</v>
      </c>
      <c r="C39" s="33">
        <v>48344026</v>
      </c>
      <c r="D39" s="33">
        <v>65659520</v>
      </c>
      <c r="E39" s="34">
        <v>171238975</v>
      </c>
      <c r="F39" s="35">
        <v>0</v>
      </c>
      <c r="G39" s="33">
        <v>171255322</v>
      </c>
      <c r="H39" s="34">
        <v>171255322</v>
      </c>
      <c r="I39" s="36">
        <v>167016301</v>
      </c>
      <c r="J39" s="37">
        <v>112206339</v>
      </c>
      <c r="K39" s="33">
        <v>91773406</v>
      </c>
      <c r="L39" s="34">
        <v>92341809</v>
      </c>
    </row>
    <row r="40" spans="1:12" ht="12.75">
      <c r="A40" s="43" t="s">
        <v>49</v>
      </c>
      <c r="B40" s="44" t="s">
        <v>48</v>
      </c>
      <c r="C40" s="45">
        <f>+C38+C39</f>
        <v>65659521</v>
      </c>
      <c r="D40" s="45">
        <f aca="true" t="shared" si="4" ref="D40:L40">+D38+D39</f>
        <v>82080490</v>
      </c>
      <c r="E40" s="46">
        <f t="shared" si="4"/>
        <v>-78629067</v>
      </c>
      <c r="F40" s="47">
        <f t="shared" si="4"/>
        <v>-303168956</v>
      </c>
      <c r="G40" s="45">
        <f t="shared" si="4"/>
        <v>-121257491</v>
      </c>
      <c r="H40" s="46">
        <f t="shared" si="4"/>
        <v>-121257491</v>
      </c>
      <c r="I40" s="48">
        <f t="shared" si="4"/>
        <v>-114981132</v>
      </c>
      <c r="J40" s="49">
        <f t="shared" si="4"/>
        <v>18711219</v>
      </c>
      <c r="K40" s="45">
        <f t="shared" si="4"/>
        <v>-400365</v>
      </c>
      <c r="L40" s="46">
        <f t="shared" si="4"/>
        <v>-6604312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172760054</v>
      </c>
      <c r="D6" s="19">
        <v>195750080</v>
      </c>
      <c r="E6" s="20">
        <v>182740650</v>
      </c>
      <c r="F6" s="21">
        <v>218876324</v>
      </c>
      <c r="G6" s="19">
        <v>196910395</v>
      </c>
      <c r="H6" s="20">
        <v>196910395</v>
      </c>
      <c r="I6" s="22">
        <v>204974576</v>
      </c>
      <c r="J6" s="23">
        <v>212716580</v>
      </c>
      <c r="K6" s="19">
        <v>224203246</v>
      </c>
      <c r="L6" s="20">
        <v>241176538</v>
      </c>
    </row>
    <row r="7" spans="1:12" ht="12.75">
      <c r="A7" s="24" t="s">
        <v>21</v>
      </c>
      <c r="B7" s="18"/>
      <c r="C7" s="19">
        <v>469851545</v>
      </c>
      <c r="D7" s="19">
        <v>536285313</v>
      </c>
      <c r="E7" s="20">
        <v>638857476</v>
      </c>
      <c r="F7" s="21">
        <v>609993426</v>
      </c>
      <c r="G7" s="19">
        <v>559551377</v>
      </c>
      <c r="H7" s="20">
        <v>559551377</v>
      </c>
      <c r="I7" s="22">
        <v>676961633</v>
      </c>
      <c r="J7" s="23">
        <v>639953703</v>
      </c>
      <c r="K7" s="19">
        <v>686357627</v>
      </c>
      <c r="L7" s="20">
        <v>736073273</v>
      </c>
    </row>
    <row r="8" spans="1:12" ht="12.75">
      <c r="A8" s="24" t="s">
        <v>22</v>
      </c>
      <c r="B8" s="18"/>
      <c r="C8" s="19">
        <v>42205474</v>
      </c>
      <c r="D8" s="19">
        <v>36100707</v>
      </c>
      <c r="E8" s="20">
        <v>36324237</v>
      </c>
      <c r="F8" s="21">
        <v>49116447</v>
      </c>
      <c r="G8" s="19">
        <v>38301562</v>
      </c>
      <c r="H8" s="20">
        <v>38301562</v>
      </c>
      <c r="I8" s="22">
        <v>29876353</v>
      </c>
      <c r="J8" s="23">
        <v>39099528</v>
      </c>
      <c r="K8" s="19">
        <v>41211672</v>
      </c>
      <c r="L8" s="20">
        <v>43437024</v>
      </c>
    </row>
    <row r="9" spans="1:12" ht="12.75">
      <c r="A9" s="24" t="s">
        <v>23</v>
      </c>
      <c r="B9" s="18" t="s">
        <v>24</v>
      </c>
      <c r="C9" s="19">
        <v>95627817</v>
      </c>
      <c r="D9" s="19">
        <v>142240561</v>
      </c>
      <c r="E9" s="20">
        <v>98206698</v>
      </c>
      <c r="F9" s="21">
        <v>135648586</v>
      </c>
      <c r="G9" s="19">
        <v>175738044</v>
      </c>
      <c r="H9" s="20">
        <v>175738044</v>
      </c>
      <c r="I9" s="22">
        <v>109020049</v>
      </c>
      <c r="J9" s="23">
        <v>145976826</v>
      </c>
      <c r="K9" s="19">
        <v>155178832</v>
      </c>
      <c r="L9" s="20">
        <v>169100962</v>
      </c>
    </row>
    <row r="10" spans="1:12" ht="12.75">
      <c r="A10" s="24" t="s">
        <v>25</v>
      </c>
      <c r="B10" s="18" t="s">
        <v>24</v>
      </c>
      <c r="C10" s="19">
        <v>91710588</v>
      </c>
      <c r="D10" s="19">
        <v>0</v>
      </c>
      <c r="E10" s="20">
        <v>0</v>
      </c>
      <c r="F10" s="21">
        <v>43618499</v>
      </c>
      <c r="G10" s="19">
        <v>66537451</v>
      </c>
      <c r="H10" s="20">
        <v>66537451</v>
      </c>
      <c r="I10" s="22">
        <v>8433235</v>
      </c>
      <c r="J10" s="23">
        <v>31070538</v>
      </c>
      <c r="K10" s="19">
        <v>79823730</v>
      </c>
      <c r="L10" s="20">
        <v>28699896</v>
      </c>
    </row>
    <row r="11" spans="1:12" ht="12.75">
      <c r="A11" s="24" t="s">
        <v>26</v>
      </c>
      <c r="B11" s="18"/>
      <c r="C11" s="19">
        <v>38832502</v>
      </c>
      <c r="D11" s="19">
        <v>45487813</v>
      </c>
      <c r="E11" s="20">
        <v>3765715</v>
      </c>
      <c r="F11" s="21">
        <v>1970418</v>
      </c>
      <c r="G11" s="19">
        <v>10157403</v>
      </c>
      <c r="H11" s="20">
        <v>10157403</v>
      </c>
      <c r="I11" s="22">
        <v>5239488</v>
      </c>
      <c r="J11" s="23">
        <v>10706388</v>
      </c>
      <c r="K11" s="19">
        <v>11284992</v>
      </c>
      <c r="L11" s="20">
        <v>11894340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-699809789</v>
      </c>
      <c r="D14" s="19">
        <v>-728588596</v>
      </c>
      <c r="E14" s="20">
        <v>-727063168</v>
      </c>
      <c r="F14" s="21">
        <v>-927286075</v>
      </c>
      <c r="G14" s="19">
        <v>-886439472</v>
      </c>
      <c r="H14" s="20">
        <v>-886439472</v>
      </c>
      <c r="I14" s="22">
        <v>-812978882</v>
      </c>
      <c r="J14" s="23">
        <v>-982124134</v>
      </c>
      <c r="K14" s="19">
        <v>-1055357023</v>
      </c>
      <c r="L14" s="20">
        <v>-1133506537</v>
      </c>
    </row>
    <row r="15" spans="1:12" ht="12.75">
      <c r="A15" s="24" t="s">
        <v>30</v>
      </c>
      <c r="B15" s="18"/>
      <c r="C15" s="19">
        <v>-4299660</v>
      </c>
      <c r="D15" s="19">
        <v>-12819878</v>
      </c>
      <c r="E15" s="20">
        <v>-26138824</v>
      </c>
      <c r="F15" s="21">
        <v>-21100000</v>
      </c>
      <c r="G15" s="19">
        <v>-23978135</v>
      </c>
      <c r="H15" s="20">
        <v>-23978135</v>
      </c>
      <c r="I15" s="22">
        <v>-25656452</v>
      </c>
      <c r="J15" s="23">
        <v>-28494015</v>
      </c>
      <c r="K15" s="19">
        <v>-32009931</v>
      </c>
      <c r="L15" s="20">
        <v>-36980233</v>
      </c>
    </row>
    <row r="16" spans="1:12" ht="12.75">
      <c r="A16" s="24" t="s">
        <v>31</v>
      </c>
      <c r="B16" s="18" t="s">
        <v>24</v>
      </c>
      <c r="C16" s="19">
        <v>-2215130</v>
      </c>
      <c r="D16" s="19">
        <v>0</v>
      </c>
      <c r="E16" s="20">
        <v>-3391574</v>
      </c>
      <c r="F16" s="21">
        <v>-3437247</v>
      </c>
      <c r="G16" s="19">
        <v>-3236320</v>
      </c>
      <c r="H16" s="20">
        <v>-3236320</v>
      </c>
      <c r="I16" s="22">
        <v>-3479976</v>
      </c>
      <c r="J16" s="23">
        <v>-4025468</v>
      </c>
      <c r="K16" s="19">
        <v>-3842339</v>
      </c>
      <c r="L16" s="20">
        <v>-4049821</v>
      </c>
    </row>
    <row r="17" spans="1:12" ht="12.75">
      <c r="A17" s="25" t="s">
        <v>32</v>
      </c>
      <c r="B17" s="26"/>
      <c r="C17" s="27">
        <f>SUM(C6:C16)</f>
        <v>204663401</v>
      </c>
      <c r="D17" s="27">
        <f aca="true" t="shared" si="0" ref="D17:L17">SUM(D6:D16)</f>
        <v>214456000</v>
      </c>
      <c r="E17" s="28">
        <f t="shared" si="0"/>
        <v>203301210</v>
      </c>
      <c r="F17" s="29">
        <f t="shared" si="0"/>
        <v>107400378</v>
      </c>
      <c r="G17" s="27">
        <f t="shared" si="0"/>
        <v>133542305</v>
      </c>
      <c r="H17" s="30">
        <f t="shared" si="0"/>
        <v>133542305</v>
      </c>
      <c r="I17" s="29">
        <f t="shared" si="0"/>
        <v>192390024</v>
      </c>
      <c r="J17" s="31">
        <f t="shared" si="0"/>
        <v>64879946</v>
      </c>
      <c r="K17" s="27">
        <f t="shared" si="0"/>
        <v>106850806</v>
      </c>
      <c r="L17" s="28">
        <f t="shared" si="0"/>
        <v>55845442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4859525</v>
      </c>
      <c r="D21" s="19">
        <v>2418237</v>
      </c>
      <c r="E21" s="20">
        <v>0</v>
      </c>
      <c r="F21" s="38">
        <v>2700000</v>
      </c>
      <c r="G21" s="39">
        <v>4273451</v>
      </c>
      <c r="H21" s="40">
        <v>4273451</v>
      </c>
      <c r="I21" s="22">
        <v>0</v>
      </c>
      <c r="J21" s="41">
        <v>2773451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-112000000</v>
      </c>
      <c r="D24" s="19">
        <v>-73000000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-145807902</v>
      </c>
      <c r="D26" s="19">
        <v>-201377633</v>
      </c>
      <c r="E26" s="20">
        <v>-193228783</v>
      </c>
      <c r="F26" s="21">
        <v>-329140434</v>
      </c>
      <c r="G26" s="19">
        <v>-302125856</v>
      </c>
      <c r="H26" s="20">
        <v>-302125856</v>
      </c>
      <c r="I26" s="22">
        <v>-237592532</v>
      </c>
      <c r="J26" s="23">
        <v>-323720315</v>
      </c>
      <c r="K26" s="19">
        <v>-194597587</v>
      </c>
      <c r="L26" s="20">
        <v>-178228251</v>
      </c>
    </row>
    <row r="27" spans="1:12" ht="12.75">
      <c r="A27" s="25" t="s">
        <v>39</v>
      </c>
      <c r="B27" s="26"/>
      <c r="C27" s="27">
        <f>SUM(C21:C26)</f>
        <v>-252948377</v>
      </c>
      <c r="D27" s="27">
        <f aca="true" t="shared" si="1" ref="D27:L27">SUM(D21:D26)</f>
        <v>-271959396</v>
      </c>
      <c r="E27" s="28">
        <f t="shared" si="1"/>
        <v>-193228783</v>
      </c>
      <c r="F27" s="29">
        <f t="shared" si="1"/>
        <v>-326440434</v>
      </c>
      <c r="G27" s="27">
        <f t="shared" si="1"/>
        <v>-297852405</v>
      </c>
      <c r="H27" s="28">
        <f t="shared" si="1"/>
        <v>-297852405</v>
      </c>
      <c r="I27" s="30">
        <f t="shared" si="1"/>
        <v>-237592532</v>
      </c>
      <c r="J27" s="31">
        <f t="shared" si="1"/>
        <v>-320946864</v>
      </c>
      <c r="K27" s="27">
        <f t="shared" si="1"/>
        <v>-194597587</v>
      </c>
      <c r="L27" s="28">
        <f t="shared" si="1"/>
        <v>-178228251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47060000</v>
      </c>
      <c r="D32" s="19">
        <v>58180000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1868068</v>
      </c>
      <c r="D33" s="19">
        <v>0</v>
      </c>
      <c r="E33" s="20">
        <v>21134002</v>
      </c>
      <c r="F33" s="21">
        <v>4808033</v>
      </c>
      <c r="G33" s="39">
        <v>-2808033</v>
      </c>
      <c r="H33" s="40">
        <v>-2808033</v>
      </c>
      <c r="I33" s="42">
        <v>132757</v>
      </c>
      <c r="J33" s="23">
        <v>2000000</v>
      </c>
      <c r="K33" s="19">
        <v>1865998</v>
      </c>
      <c r="L33" s="20">
        <v>1500000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-7771828</v>
      </c>
      <c r="D35" s="19">
        <v>-22630074</v>
      </c>
      <c r="E35" s="20">
        <v>-6918771</v>
      </c>
      <c r="F35" s="21">
        <v>-9540000</v>
      </c>
      <c r="G35" s="19">
        <v>-16988904</v>
      </c>
      <c r="H35" s="20">
        <v>-16988904</v>
      </c>
      <c r="I35" s="22">
        <v>-18870769</v>
      </c>
      <c r="J35" s="23">
        <v>-17766755</v>
      </c>
      <c r="K35" s="19">
        <v>-20692137</v>
      </c>
      <c r="L35" s="20">
        <v>-21822779</v>
      </c>
    </row>
    <row r="36" spans="1:12" ht="12.75">
      <c r="A36" s="25" t="s">
        <v>45</v>
      </c>
      <c r="B36" s="26"/>
      <c r="C36" s="27">
        <f>SUM(C31:C35)</f>
        <v>41156240</v>
      </c>
      <c r="D36" s="27">
        <f aca="true" t="shared" si="2" ref="D36:L36">SUM(D31:D35)</f>
        <v>35549926</v>
      </c>
      <c r="E36" s="28">
        <f t="shared" si="2"/>
        <v>14215231</v>
      </c>
      <c r="F36" s="29">
        <f t="shared" si="2"/>
        <v>-4731967</v>
      </c>
      <c r="G36" s="27">
        <f t="shared" si="2"/>
        <v>-19796937</v>
      </c>
      <c r="H36" s="28">
        <f t="shared" si="2"/>
        <v>-19796937</v>
      </c>
      <c r="I36" s="30">
        <f t="shared" si="2"/>
        <v>-18738012</v>
      </c>
      <c r="J36" s="31">
        <f t="shared" si="2"/>
        <v>-15766755</v>
      </c>
      <c r="K36" s="27">
        <f t="shared" si="2"/>
        <v>-18826139</v>
      </c>
      <c r="L36" s="28">
        <f t="shared" si="2"/>
        <v>-20322779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-7128736</v>
      </c>
      <c r="D38" s="33">
        <f aca="true" t="shared" si="3" ref="D38:L38">+D17+D27+D36</f>
        <v>-21953470</v>
      </c>
      <c r="E38" s="34">
        <f t="shared" si="3"/>
        <v>24287658</v>
      </c>
      <c r="F38" s="35">
        <f t="shared" si="3"/>
        <v>-223772023</v>
      </c>
      <c r="G38" s="33">
        <f t="shared" si="3"/>
        <v>-184107037</v>
      </c>
      <c r="H38" s="34">
        <f t="shared" si="3"/>
        <v>-184107037</v>
      </c>
      <c r="I38" s="36">
        <f t="shared" si="3"/>
        <v>-63940520</v>
      </c>
      <c r="J38" s="37">
        <f t="shared" si="3"/>
        <v>-271833673</v>
      </c>
      <c r="K38" s="33">
        <f t="shared" si="3"/>
        <v>-106572920</v>
      </c>
      <c r="L38" s="34">
        <f t="shared" si="3"/>
        <v>-142705588</v>
      </c>
    </row>
    <row r="39" spans="1:12" ht="12.75">
      <c r="A39" s="24" t="s">
        <v>47</v>
      </c>
      <c r="B39" s="18" t="s">
        <v>48</v>
      </c>
      <c r="C39" s="33">
        <v>76270435</v>
      </c>
      <c r="D39" s="33">
        <v>69141699</v>
      </c>
      <c r="E39" s="34">
        <v>552756968</v>
      </c>
      <c r="F39" s="35">
        <v>508758281</v>
      </c>
      <c r="G39" s="33">
        <v>632999458</v>
      </c>
      <c r="H39" s="34">
        <v>632999458</v>
      </c>
      <c r="I39" s="36">
        <v>636887087</v>
      </c>
      <c r="J39" s="37">
        <v>696642006</v>
      </c>
      <c r="K39" s="33">
        <v>523227123</v>
      </c>
      <c r="L39" s="34">
        <v>620353754</v>
      </c>
    </row>
    <row r="40" spans="1:12" ht="12.75">
      <c r="A40" s="43" t="s">
        <v>49</v>
      </c>
      <c r="B40" s="44" t="s">
        <v>48</v>
      </c>
      <c r="C40" s="45">
        <f>+C38+C39</f>
        <v>69141699</v>
      </c>
      <c r="D40" s="45">
        <f aca="true" t="shared" si="4" ref="D40:L40">+D38+D39</f>
        <v>47188229</v>
      </c>
      <c r="E40" s="46">
        <f t="shared" si="4"/>
        <v>577044626</v>
      </c>
      <c r="F40" s="47">
        <f t="shared" si="4"/>
        <v>284986258</v>
      </c>
      <c r="G40" s="45">
        <f t="shared" si="4"/>
        <v>448892421</v>
      </c>
      <c r="H40" s="46">
        <f t="shared" si="4"/>
        <v>448892421</v>
      </c>
      <c r="I40" s="48">
        <f t="shared" si="4"/>
        <v>572946567</v>
      </c>
      <c r="J40" s="49">
        <f t="shared" si="4"/>
        <v>424808333</v>
      </c>
      <c r="K40" s="45">
        <f t="shared" si="4"/>
        <v>416654203</v>
      </c>
      <c r="L40" s="46">
        <f t="shared" si="4"/>
        <v>477648166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79827401</v>
      </c>
      <c r="D6" s="19">
        <v>89868399</v>
      </c>
      <c r="E6" s="20">
        <v>0</v>
      </c>
      <c r="F6" s="21">
        <v>0</v>
      </c>
      <c r="G6" s="19">
        <v>0</v>
      </c>
      <c r="H6" s="20">
        <v>0</v>
      </c>
      <c r="I6" s="22">
        <v>1826</v>
      </c>
      <c r="J6" s="23">
        <v>115224571</v>
      </c>
      <c r="K6" s="19">
        <v>130409531</v>
      </c>
      <c r="L6" s="20">
        <v>137872432</v>
      </c>
    </row>
    <row r="7" spans="1:12" ht="12.75">
      <c r="A7" s="24" t="s">
        <v>21</v>
      </c>
      <c r="B7" s="18"/>
      <c r="C7" s="19">
        <v>305125265</v>
      </c>
      <c r="D7" s="19">
        <v>329880051</v>
      </c>
      <c r="E7" s="20">
        <v>0</v>
      </c>
      <c r="F7" s="21">
        <v>0</v>
      </c>
      <c r="G7" s="19">
        <v>0</v>
      </c>
      <c r="H7" s="20">
        <v>0</v>
      </c>
      <c r="I7" s="22">
        <v>53377</v>
      </c>
      <c r="J7" s="23">
        <v>395842751</v>
      </c>
      <c r="K7" s="19">
        <v>434676850</v>
      </c>
      <c r="L7" s="20">
        <v>465865886</v>
      </c>
    </row>
    <row r="8" spans="1:12" ht="12.75">
      <c r="A8" s="24" t="s">
        <v>22</v>
      </c>
      <c r="B8" s="18"/>
      <c r="C8" s="19">
        <v>67611455</v>
      </c>
      <c r="D8" s="19">
        <v>67604275</v>
      </c>
      <c r="E8" s="20">
        <v>0</v>
      </c>
      <c r="F8" s="21">
        <v>0</v>
      </c>
      <c r="G8" s="19">
        <v>0</v>
      </c>
      <c r="H8" s="20">
        <v>0</v>
      </c>
      <c r="I8" s="22">
        <v>636402</v>
      </c>
      <c r="J8" s="23">
        <v>29572000</v>
      </c>
      <c r="K8" s="19">
        <v>30546455</v>
      </c>
      <c r="L8" s="20">
        <v>31564714</v>
      </c>
    </row>
    <row r="9" spans="1:12" ht="12.75">
      <c r="A9" s="24" t="s">
        <v>23</v>
      </c>
      <c r="B9" s="18" t="s">
        <v>24</v>
      </c>
      <c r="C9" s="19">
        <v>91626374</v>
      </c>
      <c r="D9" s="19">
        <v>86677505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112665895</v>
      </c>
      <c r="K9" s="19">
        <v>117139885</v>
      </c>
      <c r="L9" s="20">
        <v>136872374</v>
      </c>
    </row>
    <row r="10" spans="1:12" ht="12.75">
      <c r="A10" s="24" t="s">
        <v>25</v>
      </c>
      <c r="B10" s="18" t="s">
        <v>24</v>
      </c>
      <c r="C10" s="19">
        <v>56766869</v>
      </c>
      <c r="D10" s="19">
        <v>35390192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67161000</v>
      </c>
      <c r="K10" s="19">
        <v>71936000</v>
      </c>
      <c r="L10" s="20">
        <v>40439000</v>
      </c>
    </row>
    <row r="11" spans="1:12" ht="12.75">
      <c r="A11" s="24" t="s">
        <v>26</v>
      </c>
      <c r="B11" s="18"/>
      <c r="C11" s="19">
        <v>20215070</v>
      </c>
      <c r="D11" s="19">
        <v>27079466</v>
      </c>
      <c r="E11" s="20">
        <v>0</v>
      </c>
      <c r="F11" s="21">
        <v>0</v>
      </c>
      <c r="G11" s="19">
        <v>0</v>
      </c>
      <c r="H11" s="20">
        <v>0</v>
      </c>
      <c r="I11" s="22">
        <v>35207639</v>
      </c>
      <c r="J11" s="23">
        <v>43718684</v>
      </c>
      <c r="K11" s="19">
        <v>46425283</v>
      </c>
      <c r="L11" s="20">
        <v>49264557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-461885710</v>
      </c>
      <c r="D14" s="19">
        <v>-491729114</v>
      </c>
      <c r="E14" s="20">
        <v>-4275536</v>
      </c>
      <c r="F14" s="21">
        <v>-564318588</v>
      </c>
      <c r="G14" s="19">
        <v>-540906324</v>
      </c>
      <c r="H14" s="20">
        <v>-540906324</v>
      </c>
      <c r="I14" s="22">
        <v>-537186351</v>
      </c>
      <c r="J14" s="23">
        <v>-587488049</v>
      </c>
      <c r="K14" s="19">
        <v>-617274950</v>
      </c>
      <c r="L14" s="20">
        <v>-675265376</v>
      </c>
    </row>
    <row r="15" spans="1:12" ht="12.75">
      <c r="A15" s="24" t="s">
        <v>30</v>
      </c>
      <c r="B15" s="18"/>
      <c r="C15" s="19">
        <v>-14483511</v>
      </c>
      <c r="D15" s="19">
        <v>-13853694</v>
      </c>
      <c r="E15" s="20">
        <v>-2211622</v>
      </c>
      <c r="F15" s="21">
        <v>-15134957</v>
      </c>
      <c r="G15" s="19">
        <v>-14285147</v>
      </c>
      <c r="H15" s="20">
        <v>-14285147</v>
      </c>
      <c r="I15" s="22">
        <v>-14479444</v>
      </c>
      <c r="J15" s="23">
        <v>-18581232</v>
      </c>
      <c r="K15" s="19">
        <v>-17021583</v>
      </c>
      <c r="L15" s="20">
        <v>-15772179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27123</v>
      </c>
      <c r="F16" s="21">
        <v>-2882751</v>
      </c>
      <c r="G16" s="19">
        <v>-3118590</v>
      </c>
      <c r="H16" s="20">
        <v>-3118590</v>
      </c>
      <c r="I16" s="22">
        <v>-2565194</v>
      </c>
      <c r="J16" s="23">
        <v>-3167648</v>
      </c>
      <c r="K16" s="19">
        <v>-2884207</v>
      </c>
      <c r="L16" s="20">
        <v>-2984736</v>
      </c>
    </row>
    <row r="17" spans="1:12" ht="12.75">
      <c r="A17" s="25" t="s">
        <v>32</v>
      </c>
      <c r="B17" s="26"/>
      <c r="C17" s="27">
        <f>SUM(C6:C16)</f>
        <v>144803213</v>
      </c>
      <c r="D17" s="27">
        <f aca="true" t="shared" si="0" ref="D17:L17">SUM(D6:D16)</f>
        <v>130917080</v>
      </c>
      <c r="E17" s="28">
        <f t="shared" si="0"/>
        <v>-6460035</v>
      </c>
      <c r="F17" s="29">
        <f t="shared" si="0"/>
        <v>-582336296</v>
      </c>
      <c r="G17" s="27">
        <f t="shared" si="0"/>
        <v>-558310061</v>
      </c>
      <c r="H17" s="30">
        <f t="shared" si="0"/>
        <v>-558310061</v>
      </c>
      <c r="I17" s="29">
        <f t="shared" si="0"/>
        <v>-518331745</v>
      </c>
      <c r="J17" s="31">
        <f t="shared" si="0"/>
        <v>154947972</v>
      </c>
      <c r="K17" s="27">
        <f t="shared" si="0"/>
        <v>193953264</v>
      </c>
      <c r="L17" s="28">
        <f t="shared" si="0"/>
        <v>167856672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419150</v>
      </c>
      <c r="D21" s="19">
        <v>1036291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200000</v>
      </c>
      <c r="K21" s="39">
        <v>200000</v>
      </c>
      <c r="L21" s="40">
        <v>200000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21110</v>
      </c>
      <c r="D23" s="19">
        <v>201044</v>
      </c>
      <c r="E23" s="20">
        <v>-2700</v>
      </c>
      <c r="F23" s="38">
        <v>2700</v>
      </c>
      <c r="G23" s="39">
        <v>0</v>
      </c>
      <c r="H23" s="40">
        <v>0</v>
      </c>
      <c r="I23" s="22">
        <v>-18460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-86942337</v>
      </c>
      <c r="D26" s="19">
        <v>-76822438</v>
      </c>
      <c r="E26" s="20">
        <v>0</v>
      </c>
      <c r="F26" s="21">
        <v>0</v>
      </c>
      <c r="G26" s="19">
        <v>0</v>
      </c>
      <c r="H26" s="20">
        <v>0</v>
      </c>
      <c r="I26" s="22">
        <v>-1287763</v>
      </c>
      <c r="J26" s="23">
        <v>-143857572</v>
      </c>
      <c r="K26" s="19">
        <v>-166329719</v>
      </c>
      <c r="L26" s="20">
        <v>-123808556</v>
      </c>
    </row>
    <row r="27" spans="1:12" ht="12.75">
      <c r="A27" s="25" t="s">
        <v>39</v>
      </c>
      <c r="B27" s="26"/>
      <c r="C27" s="27">
        <f>SUM(C21:C26)</f>
        <v>-86502077</v>
      </c>
      <c r="D27" s="27">
        <f aca="true" t="shared" si="1" ref="D27:L27">SUM(D21:D26)</f>
        <v>-75585103</v>
      </c>
      <c r="E27" s="28">
        <f t="shared" si="1"/>
        <v>-2700</v>
      </c>
      <c r="F27" s="29">
        <f t="shared" si="1"/>
        <v>2700</v>
      </c>
      <c r="G27" s="27">
        <f t="shared" si="1"/>
        <v>0</v>
      </c>
      <c r="H27" s="28">
        <f t="shared" si="1"/>
        <v>0</v>
      </c>
      <c r="I27" s="30">
        <f t="shared" si="1"/>
        <v>-1306223</v>
      </c>
      <c r="J27" s="31">
        <f t="shared" si="1"/>
        <v>-143657572</v>
      </c>
      <c r="K27" s="27">
        <f t="shared" si="1"/>
        <v>-166129719</v>
      </c>
      <c r="L27" s="28">
        <f t="shared" si="1"/>
        <v>-123608556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50000000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10935028</v>
      </c>
      <c r="G33" s="39">
        <v>4044971</v>
      </c>
      <c r="H33" s="40">
        <v>4044971</v>
      </c>
      <c r="I33" s="42">
        <v>-2187636</v>
      </c>
      <c r="J33" s="23">
        <v>-3756007</v>
      </c>
      <c r="K33" s="19">
        <v>-177153</v>
      </c>
      <c r="L33" s="20">
        <v>-206678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-4712494</v>
      </c>
      <c r="D35" s="19">
        <v>-5576066</v>
      </c>
      <c r="E35" s="20">
        <v>0</v>
      </c>
      <c r="F35" s="21">
        <v>-4954336</v>
      </c>
      <c r="G35" s="19">
        <v>-11490313</v>
      </c>
      <c r="H35" s="20">
        <v>-11490313</v>
      </c>
      <c r="I35" s="22">
        <v>0</v>
      </c>
      <c r="J35" s="23">
        <v>-13297798</v>
      </c>
      <c r="K35" s="19">
        <v>-12113732</v>
      </c>
      <c r="L35" s="20">
        <v>-12697371</v>
      </c>
    </row>
    <row r="36" spans="1:12" ht="12.75">
      <c r="A36" s="25" t="s">
        <v>45</v>
      </c>
      <c r="B36" s="26"/>
      <c r="C36" s="27">
        <f>SUM(C31:C35)</f>
        <v>-4712494</v>
      </c>
      <c r="D36" s="27">
        <f aca="true" t="shared" si="2" ref="D36:L36">SUM(D31:D35)</f>
        <v>-5576066</v>
      </c>
      <c r="E36" s="28">
        <f t="shared" si="2"/>
        <v>0</v>
      </c>
      <c r="F36" s="29">
        <f t="shared" si="2"/>
        <v>5980692</v>
      </c>
      <c r="G36" s="27">
        <f t="shared" si="2"/>
        <v>-7445342</v>
      </c>
      <c r="H36" s="28">
        <f t="shared" si="2"/>
        <v>-7445342</v>
      </c>
      <c r="I36" s="30">
        <f t="shared" si="2"/>
        <v>-2187636</v>
      </c>
      <c r="J36" s="31">
        <f t="shared" si="2"/>
        <v>32946195</v>
      </c>
      <c r="K36" s="27">
        <f t="shared" si="2"/>
        <v>-12290885</v>
      </c>
      <c r="L36" s="28">
        <f t="shared" si="2"/>
        <v>-12904049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53588642</v>
      </c>
      <c r="D38" s="33">
        <f aca="true" t="shared" si="3" ref="D38:L38">+D17+D27+D36</f>
        <v>49755911</v>
      </c>
      <c r="E38" s="34">
        <f t="shared" si="3"/>
        <v>-6462735</v>
      </c>
      <c r="F38" s="35">
        <f t="shared" si="3"/>
        <v>-576352904</v>
      </c>
      <c r="G38" s="33">
        <f t="shared" si="3"/>
        <v>-565755403</v>
      </c>
      <c r="H38" s="34">
        <f t="shared" si="3"/>
        <v>-565755403</v>
      </c>
      <c r="I38" s="36">
        <f t="shared" si="3"/>
        <v>-521825604</v>
      </c>
      <c r="J38" s="37">
        <f t="shared" si="3"/>
        <v>44236595</v>
      </c>
      <c r="K38" s="33">
        <f t="shared" si="3"/>
        <v>15532660</v>
      </c>
      <c r="L38" s="34">
        <f t="shared" si="3"/>
        <v>31344067</v>
      </c>
    </row>
    <row r="39" spans="1:12" ht="12.75">
      <c r="A39" s="24" t="s">
        <v>47</v>
      </c>
      <c r="B39" s="18" t="s">
        <v>48</v>
      </c>
      <c r="C39" s="33">
        <v>245545396</v>
      </c>
      <c r="D39" s="33">
        <v>299134038</v>
      </c>
      <c r="E39" s="34">
        <v>0</v>
      </c>
      <c r="F39" s="35">
        <v>368485614</v>
      </c>
      <c r="G39" s="33">
        <v>368485614</v>
      </c>
      <c r="H39" s="34">
        <v>368485614</v>
      </c>
      <c r="I39" s="36">
        <v>460799591</v>
      </c>
      <c r="J39" s="37">
        <v>495086336</v>
      </c>
      <c r="K39" s="33">
        <v>537636408</v>
      </c>
      <c r="L39" s="34">
        <v>573319982</v>
      </c>
    </row>
    <row r="40" spans="1:12" ht="12.75">
      <c r="A40" s="43" t="s">
        <v>49</v>
      </c>
      <c r="B40" s="44" t="s">
        <v>48</v>
      </c>
      <c r="C40" s="45">
        <f>+C38+C39</f>
        <v>299134038</v>
      </c>
      <c r="D40" s="45">
        <f aca="true" t="shared" si="4" ref="D40:L40">+D38+D39</f>
        <v>348889949</v>
      </c>
      <c r="E40" s="46">
        <f t="shared" si="4"/>
        <v>-6462735</v>
      </c>
      <c r="F40" s="47">
        <f t="shared" si="4"/>
        <v>-207867290</v>
      </c>
      <c r="G40" s="45">
        <f t="shared" si="4"/>
        <v>-197269789</v>
      </c>
      <c r="H40" s="46">
        <f t="shared" si="4"/>
        <v>-197269789</v>
      </c>
      <c r="I40" s="48">
        <f t="shared" si="4"/>
        <v>-61026013</v>
      </c>
      <c r="J40" s="49">
        <f t="shared" si="4"/>
        <v>539322931</v>
      </c>
      <c r="K40" s="45">
        <f t="shared" si="4"/>
        <v>553169068</v>
      </c>
      <c r="L40" s="46">
        <f t="shared" si="4"/>
        <v>604664049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113875025</v>
      </c>
      <c r="D7" s="19">
        <v>114320616</v>
      </c>
      <c r="E7" s="20">
        <v>0</v>
      </c>
      <c r="F7" s="21">
        <v>98686909</v>
      </c>
      <c r="G7" s="19">
        <v>98603584</v>
      </c>
      <c r="H7" s="20">
        <v>98603584</v>
      </c>
      <c r="I7" s="22">
        <v>0</v>
      </c>
      <c r="J7" s="23">
        <v>98787292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144916195</v>
      </c>
      <c r="D8" s="19">
        <v>111868997</v>
      </c>
      <c r="E8" s="20">
        <v>0</v>
      </c>
      <c r="F8" s="21">
        <v>141157799</v>
      </c>
      <c r="G8" s="19">
        <v>155061088</v>
      </c>
      <c r="H8" s="20">
        <v>155061088</v>
      </c>
      <c r="I8" s="22">
        <v>0</v>
      </c>
      <c r="J8" s="23">
        <v>154307210</v>
      </c>
      <c r="K8" s="19">
        <v>161874177</v>
      </c>
      <c r="L8" s="20">
        <v>170705462</v>
      </c>
    </row>
    <row r="9" spans="1:12" ht="12.75">
      <c r="A9" s="24" t="s">
        <v>23</v>
      </c>
      <c r="B9" s="18" t="s">
        <v>24</v>
      </c>
      <c r="C9" s="19">
        <v>88127238</v>
      </c>
      <c r="D9" s="19">
        <v>88917107</v>
      </c>
      <c r="E9" s="20">
        <v>0</v>
      </c>
      <c r="F9" s="21">
        <v>92612000</v>
      </c>
      <c r="G9" s="19">
        <v>94679037</v>
      </c>
      <c r="H9" s="20">
        <v>94679037</v>
      </c>
      <c r="I9" s="22">
        <v>0</v>
      </c>
      <c r="J9" s="23">
        <v>99174000</v>
      </c>
      <c r="K9" s="19">
        <v>101343000</v>
      </c>
      <c r="L9" s="20">
        <v>106166000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2558000</v>
      </c>
      <c r="G10" s="19">
        <v>2558000</v>
      </c>
      <c r="H10" s="20">
        <v>2558000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17176155</v>
      </c>
      <c r="D11" s="19">
        <v>20726817</v>
      </c>
      <c r="E11" s="20">
        <v>0</v>
      </c>
      <c r="F11" s="21">
        <v>0</v>
      </c>
      <c r="G11" s="19">
        <v>19456804</v>
      </c>
      <c r="H11" s="20">
        <v>19456804</v>
      </c>
      <c r="I11" s="22">
        <v>0</v>
      </c>
      <c r="J11" s="23">
        <v>21837141</v>
      </c>
      <c r="K11" s="19">
        <v>21500000</v>
      </c>
      <c r="L11" s="20">
        <v>20500000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-306038433</v>
      </c>
      <c r="D14" s="19">
        <v>-293718786</v>
      </c>
      <c r="E14" s="20">
        <v>-47549898</v>
      </c>
      <c r="F14" s="21">
        <v>-341229887</v>
      </c>
      <c r="G14" s="19">
        <v>-352278783</v>
      </c>
      <c r="H14" s="20">
        <v>-352278783</v>
      </c>
      <c r="I14" s="22">
        <v>-340737852</v>
      </c>
      <c r="J14" s="23">
        <v>-362869592</v>
      </c>
      <c r="K14" s="19">
        <v>-384793521</v>
      </c>
      <c r="L14" s="20">
        <v>-406432826</v>
      </c>
    </row>
    <row r="15" spans="1:12" ht="12.75">
      <c r="A15" s="24" t="s">
        <v>30</v>
      </c>
      <c r="B15" s="18"/>
      <c r="C15" s="19">
        <v>-8943059</v>
      </c>
      <c r="D15" s="19">
        <v>-7276198</v>
      </c>
      <c r="E15" s="20">
        <v>-2580450</v>
      </c>
      <c r="F15" s="21">
        <v>-165165</v>
      </c>
      <c r="G15" s="19">
        <v>-175165</v>
      </c>
      <c r="H15" s="20">
        <v>-175165</v>
      </c>
      <c r="I15" s="22">
        <v>-3693478</v>
      </c>
      <c r="J15" s="23">
        <v>-173300</v>
      </c>
      <c r="K15" s="19">
        <v>-181606</v>
      </c>
      <c r="L15" s="20">
        <v>-190736</v>
      </c>
    </row>
    <row r="16" spans="1:12" ht="12.75">
      <c r="A16" s="24" t="s">
        <v>31</v>
      </c>
      <c r="B16" s="18" t="s">
        <v>24</v>
      </c>
      <c r="C16" s="19">
        <v>0</v>
      </c>
      <c r="D16" s="19">
        <v>-1167207</v>
      </c>
      <c r="E16" s="20">
        <v>12475526</v>
      </c>
      <c r="F16" s="21">
        <v>-2675000</v>
      </c>
      <c r="G16" s="19">
        <v>-2862021</v>
      </c>
      <c r="H16" s="20">
        <v>-2862021</v>
      </c>
      <c r="I16" s="22">
        <v>-2797465</v>
      </c>
      <c r="J16" s="23">
        <v>-1200000</v>
      </c>
      <c r="K16" s="19">
        <v>-1255000</v>
      </c>
      <c r="L16" s="20">
        <v>-1313025</v>
      </c>
    </row>
    <row r="17" spans="1:12" ht="12.75">
      <c r="A17" s="25" t="s">
        <v>32</v>
      </c>
      <c r="B17" s="26"/>
      <c r="C17" s="27">
        <f>SUM(C6:C16)</f>
        <v>49113121</v>
      </c>
      <c r="D17" s="27">
        <f aca="true" t="shared" si="0" ref="D17:L17">SUM(D6:D16)</f>
        <v>33671346</v>
      </c>
      <c r="E17" s="28">
        <f t="shared" si="0"/>
        <v>-37654822</v>
      </c>
      <c r="F17" s="29">
        <f t="shared" si="0"/>
        <v>-9055344</v>
      </c>
      <c r="G17" s="27">
        <f t="shared" si="0"/>
        <v>15042544</v>
      </c>
      <c r="H17" s="30">
        <f t="shared" si="0"/>
        <v>15042544</v>
      </c>
      <c r="I17" s="29">
        <f t="shared" si="0"/>
        <v>-347228795</v>
      </c>
      <c r="J17" s="31">
        <f t="shared" si="0"/>
        <v>9862751</v>
      </c>
      <c r="K17" s="27">
        <f t="shared" si="0"/>
        <v>-101512950</v>
      </c>
      <c r="L17" s="28">
        <f t="shared" si="0"/>
        <v>-110565125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175626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-47229033</v>
      </c>
      <c r="F23" s="38">
        <v>27867096</v>
      </c>
      <c r="G23" s="39">
        <v>-2366109</v>
      </c>
      <c r="H23" s="40">
        <v>-2366109</v>
      </c>
      <c r="I23" s="22">
        <v>24490270</v>
      </c>
      <c r="J23" s="41">
        <v>2366109</v>
      </c>
      <c r="K23" s="39">
        <v>19361937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-6167581</v>
      </c>
      <c r="D26" s="19">
        <v>-10835991</v>
      </c>
      <c r="E26" s="20">
        <v>4510017</v>
      </c>
      <c r="F26" s="21">
        <v>-3354590</v>
      </c>
      <c r="G26" s="19">
        <v>-10425611</v>
      </c>
      <c r="H26" s="20">
        <v>-10425611</v>
      </c>
      <c r="I26" s="22">
        <v>112466</v>
      </c>
      <c r="J26" s="23">
        <v>-9426776</v>
      </c>
      <c r="K26" s="19">
        <v>-5843323</v>
      </c>
      <c r="L26" s="20">
        <v>-4338000</v>
      </c>
    </row>
    <row r="27" spans="1:12" ht="12.75">
      <c r="A27" s="25" t="s">
        <v>39</v>
      </c>
      <c r="B27" s="26"/>
      <c r="C27" s="27">
        <f>SUM(C21:C26)</f>
        <v>-6167581</v>
      </c>
      <c r="D27" s="27">
        <f aca="true" t="shared" si="1" ref="D27:L27">SUM(D21:D26)</f>
        <v>-10660365</v>
      </c>
      <c r="E27" s="28">
        <f t="shared" si="1"/>
        <v>-42719016</v>
      </c>
      <c r="F27" s="29">
        <f t="shared" si="1"/>
        <v>24512506</v>
      </c>
      <c r="G27" s="27">
        <f t="shared" si="1"/>
        <v>-12791720</v>
      </c>
      <c r="H27" s="28">
        <f t="shared" si="1"/>
        <v>-12791720</v>
      </c>
      <c r="I27" s="30">
        <f t="shared" si="1"/>
        <v>24602736</v>
      </c>
      <c r="J27" s="31">
        <f t="shared" si="1"/>
        <v>-7060667</v>
      </c>
      <c r="K27" s="27">
        <f t="shared" si="1"/>
        <v>13518614</v>
      </c>
      <c r="L27" s="28">
        <f t="shared" si="1"/>
        <v>-4338000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-14997850</v>
      </c>
      <c r="D35" s="19">
        <v>-15491853</v>
      </c>
      <c r="E35" s="20">
        <v>-4471853</v>
      </c>
      <c r="F35" s="21">
        <v>0</v>
      </c>
      <c r="G35" s="19">
        <v>0</v>
      </c>
      <c r="H35" s="20">
        <v>0</v>
      </c>
      <c r="I35" s="22">
        <v>0</v>
      </c>
      <c r="J35" s="23">
        <v>-4500000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-14997850</v>
      </c>
      <c r="D36" s="27">
        <f aca="true" t="shared" si="2" ref="D36:L36">SUM(D31:D35)</f>
        <v>-15491853</v>
      </c>
      <c r="E36" s="28">
        <f t="shared" si="2"/>
        <v>-4471853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-4500000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27947690</v>
      </c>
      <c r="D38" s="33">
        <f aca="true" t="shared" si="3" ref="D38:L38">+D17+D27+D36</f>
        <v>7519128</v>
      </c>
      <c r="E38" s="34">
        <f t="shared" si="3"/>
        <v>-84845691</v>
      </c>
      <c r="F38" s="35">
        <f t="shared" si="3"/>
        <v>15457162</v>
      </c>
      <c r="G38" s="33">
        <f t="shared" si="3"/>
        <v>2250824</v>
      </c>
      <c r="H38" s="34">
        <f t="shared" si="3"/>
        <v>2250824</v>
      </c>
      <c r="I38" s="36">
        <f t="shared" si="3"/>
        <v>-322626059</v>
      </c>
      <c r="J38" s="37">
        <f t="shared" si="3"/>
        <v>-1697916</v>
      </c>
      <c r="K38" s="33">
        <f t="shared" si="3"/>
        <v>-87994336</v>
      </c>
      <c r="L38" s="34">
        <f t="shared" si="3"/>
        <v>-114903125</v>
      </c>
    </row>
    <row r="39" spans="1:12" ht="12.75">
      <c r="A39" s="24" t="s">
        <v>47</v>
      </c>
      <c r="B39" s="18" t="s">
        <v>48</v>
      </c>
      <c r="C39" s="33">
        <v>198967183</v>
      </c>
      <c r="D39" s="33">
        <v>226914873</v>
      </c>
      <c r="E39" s="34">
        <v>0</v>
      </c>
      <c r="F39" s="35">
        <v>252467037</v>
      </c>
      <c r="G39" s="33">
        <v>269808077</v>
      </c>
      <c r="H39" s="34">
        <v>269808077</v>
      </c>
      <c r="I39" s="36">
        <v>0</v>
      </c>
      <c r="J39" s="37">
        <v>285900771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226914873</v>
      </c>
      <c r="D40" s="45">
        <f aca="true" t="shared" si="4" ref="D40:L40">+D38+D39</f>
        <v>234434001</v>
      </c>
      <c r="E40" s="46">
        <f t="shared" si="4"/>
        <v>-84845691</v>
      </c>
      <c r="F40" s="47">
        <f t="shared" si="4"/>
        <v>267924199</v>
      </c>
      <c r="G40" s="45">
        <f t="shared" si="4"/>
        <v>272058901</v>
      </c>
      <c r="H40" s="46">
        <f t="shared" si="4"/>
        <v>272058901</v>
      </c>
      <c r="I40" s="48">
        <f t="shared" si="4"/>
        <v>-322626059</v>
      </c>
      <c r="J40" s="49">
        <f t="shared" si="4"/>
        <v>284202855</v>
      </c>
      <c r="K40" s="45">
        <f t="shared" si="4"/>
        <v>-87994336</v>
      </c>
      <c r="L40" s="46">
        <f t="shared" si="4"/>
        <v>-114903125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-12000</v>
      </c>
      <c r="J6" s="23">
        <v>71558703</v>
      </c>
      <c r="K6" s="19">
        <v>74765723</v>
      </c>
      <c r="L6" s="20">
        <v>78198467</v>
      </c>
    </row>
    <row r="7" spans="1:12" ht="12.75">
      <c r="A7" s="24" t="s">
        <v>21</v>
      </c>
      <c r="B7" s="18"/>
      <c r="C7" s="19">
        <v>276852261</v>
      </c>
      <c r="D7" s="19">
        <v>282432830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330950014</v>
      </c>
      <c r="K7" s="19">
        <v>366825955</v>
      </c>
      <c r="L7" s="20">
        <v>400473083</v>
      </c>
    </row>
    <row r="8" spans="1:12" ht="12.75">
      <c r="A8" s="24" t="s">
        <v>22</v>
      </c>
      <c r="B8" s="18"/>
      <c r="C8" s="19">
        <v>52556067</v>
      </c>
      <c r="D8" s="19">
        <v>59159651</v>
      </c>
      <c r="E8" s="20">
        <v>0</v>
      </c>
      <c r="F8" s="21">
        <v>0</v>
      </c>
      <c r="G8" s="19">
        <v>0</v>
      </c>
      <c r="H8" s="20">
        <v>0</v>
      </c>
      <c r="I8" s="22">
        <v>-700</v>
      </c>
      <c r="J8" s="23">
        <v>24158451</v>
      </c>
      <c r="K8" s="19">
        <v>25855031</v>
      </c>
      <c r="L8" s="20">
        <v>26883306</v>
      </c>
    </row>
    <row r="9" spans="1:12" ht="12.75">
      <c r="A9" s="24" t="s">
        <v>23</v>
      </c>
      <c r="B9" s="18" t="s">
        <v>24</v>
      </c>
      <c r="C9" s="19">
        <v>72904000</v>
      </c>
      <c r="D9" s="19">
        <v>131812374</v>
      </c>
      <c r="E9" s="20">
        <v>0</v>
      </c>
      <c r="F9" s="21">
        <v>0</v>
      </c>
      <c r="G9" s="19">
        <v>0</v>
      </c>
      <c r="H9" s="20">
        <v>0</v>
      </c>
      <c r="I9" s="22">
        <v>-5600</v>
      </c>
      <c r="J9" s="23">
        <v>139168744</v>
      </c>
      <c r="K9" s="19">
        <v>148579000</v>
      </c>
      <c r="L9" s="20">
        <v>144700947</v>
      </c>
    </row>
    <row r="10" spans="1:12" ht="12.75">
      <c r="A10" s="24" t="s">
        <v>25</v>
      </c>
      <c r="B10" s="18" t="s">
        <v>24</v>
      </c>
      <c r="C10" s="19">
        <v>63458739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50208000</v>
      </c>
      <c r="K10" s="19">
        <v>42954000</v>
      </c>
      <c r="L10" s="20">
        <v>44254000</v>
      </c>
    </row>
    <row r="11" spans="1:12" ht="12.75">
      <c r="A11" s="24" t="s">
        <v>26</v>
      </c>
      <c r="B11" s="18"/>
      <c r="C11" s="19">
        <v>18035276</v>
      </c>
      <c r="D11" s="19">
        <v>17780418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16564621</v>
      </c>
      <c r="K11" s="19">
        <v>17392855</v>
      </c>
      <c r="L11" s="20">
        <v>18262498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-347507779</v>
      </c>
      <c r="D14" s="19">
        <v>-426689319</v>
      </c>
      <c r="E14" s="20">
        <v>-53991229</v>
      </c>
      <c r="F14" s="21">
        <v>-501269157</v>
      </c>
      <c r="G14" s="19">
        <v>-540951039</v>
      </c>
      <c r="H14" s="20">
        <v>-540951039</v>
      </c>
      <c r="I14" s="22">
        <v>-483003258</v>
      </c>
      <c r="J14" s="23">
        <v>-535688851</v>
      </c>
      <c r="K14" s="19">
        <v>-577457751</v>
      </c>
      <c r="L14" s="20">
        <v>-623650689</v>
      </c>
    </row>
    <row r="15" spans="1:12" ht="12.75">
      <c r="A15" s="24" t="s">
        <v>30</v>
      </c>
      <c r="B15" s="18"/>
      <c r="C15" s="19">
        <v>-16764153</v>
      </c>
      <c r="D15" s="19">
        <v>-16957097</v>
      </c>
      <c r="E15" s="20">
        <v>-7614152</v>
      </c>
      <c r="F15" s="21">
        <v>-3671385</v>
      </c>
      <c r="G15" s="19">
        <v>-8005254</v>
      </c>
      <c r="H15" s="20">
        <v>-8005254</v>
      </c>
      <c r="I15" s="22">
        <v>-8408923</v>
      </c>
      <c r="J15" s="23">
        <v>-8840357</v>
      </c>
      <c r="K15" s="19">
        <v>-9282398</v>
      </c>
      <c r="L15" s="20">
        <v>-9746534</v>
      </c>
    </row>
    <row r="16" spans="1:12" ht="12.75">
      <c r="A16" s="24" t="s">
        <v>31</v>
      </c>
      <c r="B16" s="18" t="s">
        <v>24</v>
      </c>
      <c r="C16" s="19">
        <v>-969262</v>
      </c>
      <c r="D16" s="19">
        <v>0</v>
      </c>
      <c r="E16" s="20">
        <v>0</v>
      </c>
      <c r="F16" s="21">
        <v>-14407038</v>
      </c>
      <c r="G16" s="19">
        <v>-14543072</v>
      </c>
      <c r="H16" s="20">
        <v>-14543072</v>
      </c>
      <c r="I16" s="22">
        <v>-10018643</v>
      </c>
      <c r="J16" s="23">
        <v>-30962485</v>
      </c>
      <c r="K16" s="19">
        <v>-3061609</v>
      </c>
      <c r="L16" s="20">
        <v>-21518169</v>
      </c>
    </row>
    <row r="17" spans="1:12" ht="12.75">
      <c r="A17" s="25" t="s">
        <v>32</v>
      </c>
      <c r="B17" s="26"/>
      <c r="C17" s="27">
        <f>SUM(C6:C16)</f>
        <v>118565149</v>
      </c>
      <c r="D17" s="27">
        <f aca="true" t="shared" si="0" ref="D17:L17">SUM(D6:D16)</f>
        <v>47538857</v>
      </c>
      <c r="E17" s="28">
        <f t="shared" si="0"/>
        <v>-61605381</v>
      </c>
      <c r="F17" s="29">
        <f t="shared" si="0"/>
        <v>-519347580</v>
      </c>
      <c r="G17" s="27">
        <f t="shared" si="0"/>
        <v>-563499365</v>
      </c>
      <c r="H17" s="30">
        <f t="shared" si="0"/>
        <v>-563499365</v>
      </c>
      <c r="I17" s="29">
        <f t="shared" si="0"/>
        <v>-501449124</v>
      </c>
      <c r="J17" s="31">
        <f t="shared" si="0"/>
        <v>57116840</v>
      </c>
      <c r="K17" s="27">
        <f t="shared" si="0"/>
        <v>86570806</v>
      </c>
      <c r="L17" s="28">
        <f t="shared" si="0"/>
        <v>57856909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111192</v>
      </c>
      <c r="D21" s="19">
        <v>3093713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163151</v>
      </c>
      <c r="D23" s="19">
        <v>7495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-4014</v>
      </c>
      <c r="G24" s="19">
        <v>0</v>
      </c>
      <c r="H24" s="20">
        <v>0</v>
      </c>
      <c r="I24" s="22">
        <v>4014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-77136755</v>
      </c>
      <c r="D26" s="19">
        <v>-61843086</v>
      </c>
      <c r="E26" s="20">
        <v>0</v>
      </c>
      <c r="F26" s="21">
        <v>-69004807</v>
      </c>
      <c r="G26" s="19">
        <v>-80653020</v>
      </c>
      <c r="H26" s="20">
        <v>-80653020</v>
      </c>
      <c r="I26" s="22">
        <v>2358063</v>
      </c>
      <c r="J26" s="23">
        <v>-71613001</v>
      </c>
      <c r="K26" s="19">
        <v>-59708674</v>
      </c>
      <c r="L26" s="20">
        <v>-65473042</v>
      </c>
    </row>
    <row r="27" spans="1:12" ht="12.75">
      <c r="A27" s="25" t="s">
        <v>39</v>
      </c>
      <c r="B27" s="26"/>
      <c r="C27" s="27">
        <f>SUM(C21:C26)</f>
        <v>-76862412</v>
      </c>
      <c r="D27" s="27">
        <f aca="true" t="shared" si="1" ref="D27:L27">SUM(D21:D26)</f>
        <v>-58741878</v>
      </c>
      <c r="E27" s="28">
        <f t="shared" si="1"/>
        <v>0</v>
      </c>
      <c r="F27" s="29">
        <f t="shared" si="1"/>
        <v>-69008821</v>
      </c>
      <c r="G27" s="27">
        <f t="shared" si="1"/>
        <v>-80653020</v>
      </c>
      <c r="H27" s="28">
        <f t="shared" si="1"/>
        <v>-80653020</v>
      </c>
      <c r="I27" s="30">
        <f t="shared" si="1"/>
        <v>2362077</v>
      </c>
      <c r="J27" s="31">
        <f t="shared" si="1"/>
        <v>-71613001</v>
      </c>
      <c r="K27" s="27">
        <f t="shared" si="1"/>
        <v>-59708674</v>
      </c>
      <c r="L27" s="28">
        <f t="shared" si="1"/>
        <v>-65473042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1175887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742656</v>
      </c>
      <c r="D33" s="19">
        <v>448719</v>
      </c>
      <c r="E33" s="20">
        <v>5089</v>
      </c>
      <c r="F33" s="21">
        <v>-5089</v>
      </c>
      <c r="G33" s="39">
        <v>6418393</v>
      </c>
      <c r="H33" s="40">
        <v>6418393</v>
      </c>
      <c r="I33" s="42">
        <v>-5687051</v>
      </c>
      <c r="J33" s="23">
        <v>0</v>
      </c>
      <c r="K33" s="19">
        <v>-6418393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-8964582</v>
      </c>
      <c r="D35" s="19">
        <v>-9952289</v>
      </c>
      <c r="E35" s="20">
        <v>0</v>
      </c>
      <c r="F35" s="21">
        <v>0</v>
      </c>
      <c r="G35" s="19">
        <v>-3293689</v>
      </c>
      <c r="H35" s="20">
        <v>-3293689</v>
      </c>
      <c r="I35" s="22">
        <v>658839</v>
      </c>
      <c r="J35" s="23">
        <v>13448</v>
      </c>
      <c r="K35" s="19">
        <v>-500000</v>
      </c>
      <c r="L35" s="20">
        <v>-174978</v>
      </c>
    </row>
    <row r="36" spans="1:12" ht="12.75">
      <c r="A36" s="25" t="s">
        <v>45</v>
      </c>
      <c r="B36" s="26"/>
      <c r="C36" s="27">
        <f>SUM(C31:C35)</f>
        <v>-7046039</v>
      </c>
      <c r="D36" s="27">
        <f aca="true" t="shared" si="2" ref="D36:L36">SUM(D31:D35)</f>
        <v>-9503570</v>
      </c>
      <c r="E36" s="28">
        <f t="shared" si="2"/>
        <v>5089</v>
      </c>
      <c r="F36" s="29">
        <f t="shared" si="2"/>
        <v>-5089</v>
      </c>
      <c r="G36" s="27">
        <f t="shared" si="2"/>
        <v>3124704</v>
      </c>
      <c r="H36" s="28">
        <f t="shared" si="2"/>
        <v>3124704</v>
      </c>
      <c r="I36" s="30">
        <f t="shared" si="2"/>
        <v>-5028212</v>
      </c>
      <c r="J36" s="31">
        <f t="shared" si="2"/>
        <v>13448</v>
      </c>
      <c r="K36" s="27">
        <f t="shared" si="2"/>
        <v>-6918393</v>
      </c>
      <c r="L36" s="28">
        <f t="shared" si="2"/>
        <v>-174978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34656698</v>
      </c>
      <c r="D38" s="33">
        <f aca="true" t="shared" si="3" ref="D38:L38">+D17+D27+D36</f>
        <v>-20706591</v>
      </c>
      <c r="E38" s="34">
        <f t="shared" si="3"/>
        <v>-61600292</v>
      </c>
      <c r="F38" s="35">
        <f t="shared" si="3"/>
        <v>-588361490</v>
      </c>
      <c r="G38" s="33">
        <f t="shared" si="3"/>
        <v>-641027681</v>
      </c>
      <c r="H38" s="34">
        <f t="shared" si="3"/>
        <v>-641027681</v>
      </c>
      <c r="I38" s="36">
        <f t="shared" si="3"/>
        <v>-504115259</v>
      </c>
      <c r="J38" s="37">
        <f t="shared" si="3"/>
        <v>-14482713</v>
      </c>
      <c r="K38" s="33">
        <f t="shared" si="3"/>
        <v>19943739</v>
      </c>
      <c r="L38" s="34">
        <f t="shared" si="3"/>
        <v>-7791111</v>
      </c>
    </row>
    <row r="39" spans="1:12" ht="12.75">
      <c r="A39" s="24" t="s">
        <v>47</v>
      </c>
      <c r="B39" s="18" t="s">
        <v>48</v>
      </c>
      <c r="C39" s="33">
        <v>62383031</v>
      </c>
      <c r="D39" s="33">
        <v>97039728</v>
      </c>
      <c r="E39" s="34">
        <v>0</v>
      </c>
      <c r="F39" s="35">
        <v>0</v>
      </c>
      <c r="G39" s="33">
        <v>9125</v>
      </c>
      <c r="H39" s="34">
        <v>9125</v>
      </c>
      <c r="I39" s="36">
        <v>0</v>
      </c>
      <c r="J39" s="37">
        <v>72374870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97039729</v>
      </c>
      <c r="D40" s="45">
        <f aca="true" t="shared" si="4" ref="D40:L40">+D38+D39</f>
        <v>76333137</v>
      </c>
      <c r="E40" s="46">
        <f t="shared" si="4"/>
        <v>-61600292</v>
      </c>
      <c r="F40" s="47">
        <f t="shared" si="4"/>
        <v>-588361490</v>
      </c>
      <c r="G40" s="45">
        <f t="shared" si="4"/>
        <v>-641018556</v>
      </c>
      <c r="H40" s="46">
        <f t="shared" si="4"/>
        <v>-641018556</v>
      </c>
      <c r="I40" s="48">
        <f t="shared" si="4"/>
        <v>-504115259</v>
      </c>
      <c r="J40" s="49">
        <f t="shared" si="4"/>
        <v>57892157</v>
      </c>
      <c r="K40" s="45">
        <f t="shared" si="4"/>
        <v>19943739</v>
      </c>
      <c r="L40" s="46">
        <f t="shared" si="4"/>
        <v>-7791111</v>
      </c>
    </row>
    <row r="41" spans="1:12" ht="12.75">
      <c r="A41" s="50" t="s">
        <v>80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2019-11-11T20:07:37Z</dcterms:created>
  <dcterms:modified xsi:type="dcterms:W3CDTF">2019-11-11T20:09:10Z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